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olakommune.sharepoint.com/sites/SAM-Handlings-ogkonomiplaner/Delte dokumenter/HØP 26-29/Folkevalgte/"/>
    </mc:Choice>
  </mc:AlternateContent>
  <xr:revisionPtr revIDLastSave="105" documentId="8_{7D335E28-AB08-43EE-A547-87EDA767A024}" xr6:coauthVersionLast="47" xr6:coauthVersionMax="47" xr10:uidLastSave="{CEAA30F3-3464-4518-ABDE-1DA2BE62E5C8}"/>
  <bookViews>
    <workbookView xWindow="-105" yWindow="0" windowWidth="29010" windowHeight="17385" firstSheet="1" activeTab="1" xr2:uid="{00000000-000D-0000-FFFF-FFFF00000000}"/>
  </bookViews>
  <sheets>
    <sheet name="Data- IKKE BRUK" sheetId="8" state="hidden" r:id="rId1"/>
    <sheet name="Veileder" sheetId="10" r:id="rId2"/>
    <sheet name="Gjeldsgrad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0" i="8" l="1"/>
  <c r="O10" i="8"/>
  <c r="N10" i="8"/>
  <c r="N17" i="8"/>
  <c r="O17" i="8"/>
  <c r="P17" i="8"/>
  <c r="Q17" i="8"/>
  <c r="Q16" i="8"/>
  <c r="Q10" i="8"/>
  <c r="N11" i="8" l="1"/>
  <c r="P14" i="8"/>
  <c r="O14" i="8"/>
  <c r="Q7" i="8"/>
  <c r="Q22" i="8" s="1"/>
  <c r="P7" i="8"/>
  <c r="P22" i="8" s="1"/>
  <c r="O7" i="8"/>
  <c r="O22" i="8" s="1"/>
  <c r="N7" i="8"/>
  <c r="N22" i="8" s="1"/>
  <c r="O11" i="8" l="1"/>
  <c r="P11" i="8" s="1"/>
  <c r="Q14" i="8"/>
  <c r="N12" i="8"/>
  <c r="Q11" i="8" l="1"/>
  <c r="O12" i="8"/>
  <c r="N23" i="8"/>
  <c r="O23" i="8" l="1"/>
  <c r="P12" i="8" l="1"/>
  <c r="P23" i="8" s="1"/>
  <c r="Q12" i="8"/>
  <c r="Q23" i="8" l="1"/>
</calcChain>
</file>

<file path=xl/sharedStrings.xml><?xml version="1.0" encoding="utf-8"?>
<sst xmlns="http://schemas.openxmlformats.org/spreadsheetml/2006/main" count="43" uniqueCount="42">
  <si>
    <t>R-2013</t>
  </si>
  <si>
    <t>R-2014</t>
  </si>
  <si>
    <t>R-2015</t>
  </si>
  <si>
    <t>R-2016</t>
  </si>
  <si>
    <t>R-2017</t>
  </si>
  <si>
    <t>R-2018</t>
  </si>
  <si>
    <t>R-2019</t>
  </si>
  <si>
    <t>R-2020</t>
  </si>
  <si>
    <t>R-2021</t>
  </si>
  <si>
    <t>B-2023</t>
  </si>
  <si>
    <t>B-2026</t>
  </si>
  <si>
    <t>B-2027</t>
  </si>
  <si>
    <t>R-2022</t>
  </si>
  <si>
    <t>Periode</t>
  </si>
  <si>
    <t>Sum driftsinntekter- KD</t>
  </si>
  <si>
    <t>Sum gjeld- KD</t>
  </si>
  <si>
    <t>Gjeldsgrad- KD</t>
  </si>
  <si>
    <t>Gjeldsgrad historisk utvikling</t>
  </si>
  <si>
    <t>Gjeldsgrad beregning KD</t>
  </si>
  <si>
    <t>Gjeldsgrad bergning FV</t>
  </si>
  <si>
    <t>Sum driftsinntekter- FV</t>
  </si>
  <si>
    <t>Gjeldsgrad- FV</t>
  </si>
  <si>
    <t>Gjeldsgrad KD</t>
  </si>
  <si>
    <t>Gjeldsgrad FV</t>
  </si>
  <si>
    <t>Endring i lån</t>
  </si>
  <si>
    <t>Verktøy for simulering av gjeldsgrad</t>
  </si>
  <si>
    <t>Beregning avdrag- FV</t>
  </si>
  <si>
    <t>Endring i minimumsavdrag</t>
  </si>
  <si>
    <t>Måltall</t>
  </si>
  <si>
    <t>Endring i låneopptak FV</t>
  </si>
  <si>
    <t>Korrigert gjeld FV</t>
  </si>
  <si>
    <t xml:space="preserve"> </t>
  </si>
  <si>
    <t>Skjermbilde fra Framsikt som viser hvor tall skal hentes fra:</t>
  </si>
  <si>
    <t>Avsetning bundet fond- KD</t>
  </si>
  <si>
    <t>Rente</t>
  </si>
  <si>
    <t>Sats</t>
  </si>
  <si>
    <t>Avdrag utover minimum drift</t>
  </si>
  <si>
    <t>Ekstraordinært avdrag investering</t>
  </si>
  <si>
    <t>Endring i avdrag utover min</t>
  </si>
  <si>
    <t>B-2028</t>
  </si>
  <si>
    <t>B-2029</t>
  </si>
  <si>
    <r>
      <t xml:space="preserve">Legg inn endring i lån fra Framsikt (bruk samme </t>
    </r>
    <r>
      <rPr>
        <b/>
        <sz val="9"/>
        <color rgb="FFFF0000"/>
        <rFont val="Calibri"/>
        <family val="2"/>
        <scheme val="minor"/>
      </rPr>
      <t>fortegn</t>
    </r>
    <r>
      <rPr>
        <sz val="9"/>
        <color rgb="FFFF0000"/>
        <rFont val="Calibri"/>
        <family val="2"/>
        <scheme val="minor"/>
      </rPr>
      <t xml:space="preserve"> som det vises i Framsikt).  Se veilder. Skriv beløp i 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</si>
</sst>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_ ;_ * \-#,##0_ ;_ * &quot;-&quot;??_ ;_ @_ "/>
    <numFmt numFmtId="165" formatCode="_-* #,##0_-;\-* #,##0_-;_-* &quot;-&quot;??_-;_-@_-"/>
    <numFmt numFmtId="166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</cellStyleXfs>
  <cellXfs count="63">
    <xf numFmtId="0" fontId="0" fillId="0" borderId="0" xfId="0"/>
    <xf numFmtId="165" fontId="0" fillId="0" borderId="0" xfId="1" applyNumberFormat="1" applyFont="1"/>
    <xf numFmtId="1" fontId="3" fillId="0" borderId="0" xfId="1" applyNumberFormat="1" applyFont="1" applyFill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2" fillId="5" borderId="0" xfId="0" applyFont="1" applyFill="1"/>
    <xf numFmtId="9" fontId="0" fillId="5" borderId="0" xfId="0" applyNumberFormat="1" applyFill="1"/>
    <xf numFmtId="9" fontId="0" fillId="5" borderId="0" xfId="2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0" fillId="3" borderId="0" xfId="0" applyFill="1"/>
    <xf numFmtId="9" fontId="0" fillId="3" borderId="0" xfId="2" applyFont="1" applyFill="1"/>
    <xf numFmtId="0" fontId="8" fillId="3" borderId="3" xfId="0" applyFont="1" applyFill="1" applyBorder="1"/>
    <xf numFmtId="0" fontId="0" fillId="3" borderId="6" xfId="0" applyFill="1" applyBorder="1"/>
    <xf numFmtId="0" fontId="0" fillId="3" borderId="4" xfId="0" applyFill="1" applyBorder="1"/>
    <xf numFmtId="165" fontId="0" fillId="3" borderId="7" xfId="1" applyNumberFormat="1" applyFont="1" applyFill="1" applyBorder="1"/>
    <xf numFmtId="0" fontId="0" fillId="3" borderId="5" xfId="0" applyFill="1" applyBorder="1"/>
    <xf numFmtId="9" fontId="0" fillId="3" borderId="8" xfId="2" applyFont="1" applyFill="1" applyBorder="1"/>
    <xf numFmtId="0" fontId="0" fillId="4" borderId="0" xfId="0" applyFill="1"/>
    <xf numFmtId="9" fontId="0" fillId="4" borderId="0" xfId="2" applyFont="1" applyFill="1" applyBorder="1"/>
    <xf numFmtId="0" fontId="8" fillId="4" borderId="3" xfId="0" applyFont="1" applyFill="1" applyBorder="1"/>
    <xf numFmtId="1" fontId="3" fillId="4" borderId="6" xfId="1" applyNumberFormat="1" applyFont="1" applyFill="1" applyBorder="1"/>
    <xf numFmtId="164" fontId="3" fillId="4" borderId="6" xfId="1" applyNumberFormat="1" applyFont="1" applyFill="1" applyBorder="1"/>
    <xf numFmtId="0" fontId="0" fillId="4" borderId="4" xfId="0" applyFill="1" applyBorder="1"/>
    <xf numFmtId="3" fontId="1" fillId="4" borderId="7" xfId="1" applyNumberFormat="1" applyFont="1" applyFill="1" applyBorder="1"/>
    <xf numFmtId="0" fontId="0" fillId="4" borderId="5" xfId="0" applyFill="1" applyBorder="1"/>
    <xf numFmtId="9" fontId="0" fillId="4" borderId="8" xfId="2" applyFont="1" applyFill="1" applyBorder="1"/>
    <xf numFmtId="0" fontId="0" fillId="0" borderId="0" xfId="0" applyAlignment="1">
      <alignment vertical="center"/>
    </xf>
    <xf numFmtId="0" fontId="9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9" xfId="0" applyFont="1" applyBorder="1" applyAlignment="1">
      <alignment vertical="center"/>
    </xf>
    <xf numFmtId="3" fontId="0" fillId="3" borderId="7" xfId="0" applyNumberFormat="1" applyFill="1" applyBorder="1"/>
    <xf numFmtId="0" fontId="8" fillId="3" borderId="6" xfId="0" applyFont="1" applyFill="1" applyBorder="1"/>
    <xf numFmtId="3" fontId="4" fillId="0" borderId="9" xfId="0" applyNumberFormat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0" fontId="0" fillId="3" borderId="7" xfId="0" applyFill="1" applyBorder="1"/>
    <xf numFmtId="166" fontId="0" fillId="3" borderId="7" xfId="1" applyNumberFormat="1" applyFont="1" applyFill="1" applyBorder="1"/>
    <xf numFmtId="0" fontId="0" fillId="0" borderId="0" xfId="0" applyAlignment="1">
      <alignment horizontal="left"/>
    </xf>
    <xf numFmtId="9" fontId="0" fillId="0" borderId="0" xfId="2" applyFont="1"/>
    <xf numFmtId="10" fontId="0" fillId="0" borderId="0" xfId="2" applyNumberFormat="1" applyFont="1"/>
    <xf numFmtId="0" fontId="0" fillId="6" borderId="4" xfId="0" applyFill="1" applyBorder="1"/>
    <xf numFmtId="3" fontId="0" fillId="6" borderId="7" xfId="0" applyNumberFormat="1" applyFill="1" applyBorder="1"/>
    <xf numFmtId="0" fontId="0" fillId="6" borderId="5" xfId="0" applyFill="1" applyBorder="1"/>
    <xf numFmtId="3" fontId="0" fillId="6" borderId="8" xfId="0" applyNumberFormat="1" applyFill="1" applyBorder="1"/>
    <xf numFmtId="0" fontId="0" fillId="6" borderId="3" xfId="0" applyFill="1" applyBorder="1"/>
    <xf numFmtId="166" fontId="1" fillId="6" borderId="19" xfId="1" applyNumberFormat="1" applyFont="1" applyFill="1" applyBorder="1"/>
    <xf numFmtId="3" fontId="0" fillId="6" borderId="6" xfId="0" applyNumberFormat="1" applyFill="1" applyBorder="1"/>
    <xf numFmtId="3" fontId="0" fillId="0" borderId="0" xfId="0" applyNumberFormat="1"/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3" fontId="1" fillId="4" borderId="4" xfId="1" applyNumberFormat="1" applyFont="1" applyFill="1" applyBorder="1"/>
  </cellXfs>
  <cellStyles count="5">
    <cellStyle name="Komma" xfId="1" builtinId="3"/>
    <cellStyle name="Normal" xfId="0" builtinId="0"/>
    <cellStyle name="Normal 4" xfId="3" xr:uid="{E26CDAC1-E448-4866-AEAC-9167447FBD80}"/>
    <cellStyle name="Prosent" xfId="2" builtinId="5"/>
    <cellStyle name="Prosent 2" xfId="4" xr:uid="{B6EA0CF5-EE95-4FB0-A091-574A8529CC19}"/>
  </cellStyles>
  <dxfs count="0"/>
  <tableStyles count="0" defaultTableStyle="TableStyleMedium2" defaultPivotStyle="PivotStyleLight16"/>
  <colors>
    <mruColors>
      <color rgb="FFFF4F4F"/>
      <color rgb="FF00EA6A"/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Utvikling i gjeldsgrad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7.6012751131318335E-2"/>
          <c:y val="0.16546037260688171"/>
          <c:w val="0.90138838246793862"/>
          <c:h val="0.64798555113462519"/>
        </c:manualLayout>
      </c:layout>
      <c:lineChart>
        <c:grouping val="standard"/>
        <c:varyColors val="0"/>
        <c:ser>
          <c:idx val="0"/>
          <c:order val="0"/>
          <c:tx>
            <c:strRef>
              <c:f>'Data- IKKE BRUK'!$A$21</c:f>
              <c:strCache>
                <c:ptCount val="1"/>
                <c:pt idx="0">
                  <c:v>Måltall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'Data- IKKE BRUK'!$B$20:$Q$20</c15:sqref>
                  </c15:fullRef>
                </c:ext>
              </c:extLst>
              <c:f>'Data- IKKE BRUK'!$N$20:$Q$20</c:f>
              <c:strCache>
                <c:ptCount val="4"/>
                <c:pt idx="0">
                  <c:v>B-2026</c:v>
                </c:pt>
                <c:pt idx="1">
                  <c:v>B-2027</c:v>
                </c:pt>
                <c:pt idx="2">
                  <c:v>B-2028</c:v>
                </c:pt>
                <c:pt idx="3">
                  <c:v>B-2029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 IKKE BRUK'!$B$21:$Q$21</c15:sqref>
                  </c15:fullRef>
                </c:ext>
              </c:extLst>
              <c:f>'Data- IKKE BRUK'!$N$21:$Q$21</c:f>
              <c:numCache>
                <c:formatCode>0%</c:formatCode>
                <c:ptCount val="4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C-4F04-9E74-B8E1118477BE}"/>
            </c:ext>
          </c:extLst>
        </c:ser>
        <c:ser>
          <c:idx val="1"/>
          <c:order val="1"/>
          <c:tx>
            <c:strRef>
              <c:f>'Data- IKKE BRUK'!$A$22</c:f>
              <c:strCache>
                <c:ptCount val="1"/>
                <c:pt idx="0">
                  <c:v>Gjeldsgrad KD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'Data- IKKE BRUK'!$B$20:$Q$20</c15:sqref>
                  </c15:fullRef>
                </c:ext>
              </c:extLst>
              <c:f>'Data- IKKE BRUK'!$N$20:$Q$20</c:f>
              <c:strCache>
                <c:ptCount val="4"/>
                <c:pt idx="0">
                  <c:v>B-2026</c:v>
                </c:pt>
                <c:pt idx="1">
                  <c:v>B-2027</c:v>
                </c:pt>
                <c:pt idx="2">
                  <c:v>B-2028</c:v>
                </c:pt>
                <c:pt idx="3">
                  <c:v>B-2029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 IKKE BRUK'!$B$22:$Q$22</c15:sqref>
                  </c15:fullRef>
                </c:ext>
              </c:extLst>
              <c:f>'Data- IKKE BRUK'!$N$22:$Q$22</c:f>
              <c:numCache>
                <c:formatCode>0%</c:formatCode>
                <c:ptCount val="4"/>
                <c:pt idx="0">
                  <c:v>0.68116137339944671</c:v>
                </c:pt>
                <c:pt idx="1">
                  <c:v>0.78569856654467174</c:v>
                </c:pt>
                <c:pt idx="2">
                  <c:v>0.81071457196382923</c:v>
                </c:pt>
                <c:pt idx="3">
                  <c:v>0.78365408882036869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C-4F04-9E74-B8E1118477BE}"/>
            </c:ext>
          </c:extLst>
        </c:ser>
        <c:ser>
          <c:idx val="2"/>
          <c:order val="2"/>
          <c:tx>
            <c:strRef>
              <c:f>'Data- IKKE BRUK'!$A$23</c:f>
              <c:strCache>
                <c:ptCount val="1"/>
                <c:pt idx="0">
                  <c:v>Gjeldsgrad FV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'Data- IKKE BRUK'!$B$20:$Q$20</c15:sqref>
                  </c15:fullRef>
                </c:ext>
              </c:extLst>
              <c:f>'Data- IKKE BRUK'!$N$20:$Q$20</c:f>
              <c:strCache>
                <c:ptCount val="4"/>
                <c:pt idx="0">
                  <c:v>B-2026</c:v>
                </c:pt>
                <c:pt idx="1">
                  <c:v>B-2027</c:v>
                </c:pt>
                <c:pt idx="2">
                  <c:v>B-2028</c:v>
                </c:pt>
                <c:pt idx="3">
                  <c:v>B-2029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 IKKE BRUK'!$B$23:$Q$23</c15:sqref>
                  </c15:fullRef>
                </c:ext>
              </c:extLst>
              <c:f>'Data- IKKE BRUK'!$N$23:$Q$23</c:f>
              <c:numCache>
                <c:formatCode>0%</c:formatCode>
                <c:ptCount val="4"/>
                <c:pt idx="0">
                  <c:v>0.68116137339944671</c:v>
                </c:pt>
                <c:pt idx="1">
                  <c:v>0.78569856654467174</c:v>
                </c:pt>
                <c:pt idx="2">
                  <c:v>0.81071457196382923</c:v>
                </c:pt>
                <c:pt idx="3">
                  <c:v>0.78365408882036869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C-4F04-9E74-B8E11184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2013679"/>
        <c:axId val="1679682095"/>
      </c:lineChart>
      <c:catAx>
        <c:axId val="1262013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79682095"/>
        <c:crosses val="autoZero"/>
        <c:auto val="1"/>
        <c:lblAlgn val="ctr"/>
        <c:lblOffset val="100"/>
        <c:noMultiLvlLbl val="0"/>
      </c:catAx>
      <c:valAx>
        <c:axId val="1679682095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62013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b="1"/>
              <a:t>Utvikling i gjeldsgrad</a:t>
            </a:r>
          </a:p>
        </c:rich>
      </c:tx>
      <c:layout>
        <c:manualLayout>
          <c:xMode val="edge"/>
          <c:yMode val="edge"/>
          <c:x val="0.4447316538882804"/>
          <c:y val="2.5336500395882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7.6012751131318335E-2"/>
          <c:y val="0.16546037260688171"/>
          <c:w val="0.90138838246793862"/>
          <c:h val="0.64798555113462519"/>
        </c:manualLayout>
      </c:layout>
      <c:lineChart>
        <c:grouping val="standard"/>
        <c:varyColors val="0"/>
        <c:ser>
          <c:idx val="0"/>
          <c:order val="0"/>
          <c:tx>
            <c:strRef>
              <c:f>'Data- IKKE BRUK'!$A$21</c:f>
              <c:strCache>
                <c:ptCount val="1"/>
                <c:pt idx="0">
                  <c:v>Måltall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'Data- IKKE BRUK'!$B$20:$Q$20</c15:sqref>
                  </c15:fullRef>
                </c:ext>
              </c:extLst>
              <c:f>'Data- IKKE BRUK'!$N$20:$Q$20</c:f>
              <c:strCache>
                <c:ptCount val="4"/>
                <c:pt idx="0">
                  <c:v>B-2026</c:v>
                </c:pt>
                <c:pt idx="1">
                  <c:v>B-2027</c:v>
                </c:pt>
                <c:pt idx="2">
                  <c:v>B-2028</c:v>
                </c:pt>
                <c:pt idx="3">
                  <c:v>B-2029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 IKKE BRUK'!$B$21:$Q$21</c15:sqref>
                  </c15:fullRef>
                </c:ext>
              </c:extLst>
              <c:f>'Data- IKKE BRUK'!$N$21:$Q$21</c:f>
              <c:numCache>
                <c:formatCode>0%</c:formatCode>
                <c:ptCount val="4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1-468E-8452-5F1E47A287A5}"/>
            </c:ext>
          </c:extLst>
        </c:ser>
        <c:ser>
          <c:idx val="1"/>
          <c:order val="1"/>
          <c:tx>
            <c:strRef>
              <c:f>'Data- IKKE BRUK'!$A$22</c:f>
              <c:strCache>
                <c:ptCount val="1"/>
                <c:pt idx="0">
                  <c:v>Gjeldsgrad KD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'Data- IKKE BRUK'!$B$20:$Q$20</c15:sqref>
                  </c15:fullRef>
                </c:ext>
              </c:extLst>
              <c:f>'Data- IKKE BRUK'!$N$20:$Q$20</c:f>
              <c:strCache>
                <c:ptCount val="4"/>
                <c:pt idx="0">
                  <c:v>B-2026</c:v>
                </c:pt>
                <c:pt idx="1">
                  <c:v>B-2027</c:v>
                </c:pt>
                <c:pt idx="2">
                  <c:v>B-2028</c:v>
                </c:pt>
                <c:pt idx="3">
                  <c:v>B-2029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 IKKE BRUK'!$B$22:$Q$22</c15:sqref>
                  </c15:fullRef>
                </c:ext>
              </c:extLst>
              <c:f>'Data- IKKE BRUK'!$N$22:$Q$22</c:f>
              <c:numCache>
                <c:formatCode>0%</c:formatCode>
                <c:ptCount val="4"/>
                <c:pt idx="0">
                  <c:v>0.68116137339944671</c:v>
                </c:pt>
                <c:pt idx="1">
                  <c:v>0.78569856654467174</c:v>
                </c:pt>
                <c:pt idx="2">
                  <c:v>0.81071457196382923</c:v>
                </c:pt>
                <c:pt idx="3">
                  <c:v>0.78365408882036869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1-468E-8452-5F1E47A287A5}"/>
            </c:ext>
          </c:extLst>
        </c:ser>
        <c:ser>
          <c:idx val="2"/>
          <c:order val="2"/>
          <c:tx>
            <c:strRef>
              <c:f>'Data- IKKE BRUK'!$A$23</c:f>
              <c:strCache>
                <c:ptCount val="1"/>
                <c:pt idx="0">
                  <c:v>Gjeldsgrad FV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'Data- IKKE BRUK'!$B$20:$Q$20</c15:sqref>
                  </c15:fullRef>
                </c:ext>
              </c:extLst>
              <c:f>'Data- IKKE BRUK'!$N$20:$Q$20</c:f>
              <c:strCache>
                <c:ptCount val="4"/>
                <c:pt idx="0">
                  <c:v>B-2026</c:v>
                </c:pt>
                <c:pt idx="1">
                  <c:v>B-2027</c:v>
                </c:pt>
                <c:pt idx="2">
                  <c:v>B-2028</c:v>
                </c:pt>
                <c:pt idx="3">
                  <c:v>B-2029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'Data- IKKE BRUK'!$B$23:$Q$23</c15:sqref>
                  </c15:fullRef>
                </c:ext>
              </c:extLst>
              <c:f>'Data- IKKE BRUK'!$N$23:$Q$23</c:f>
              <c:numCache>
                <c:formatCode>0%</c:formatCode>
                <c:ptCount val="4"/>
                <c:pt idx="0">
                  <c:v>0.68116137339944671</c:v>
                </c:pt>
                <c:pt idx="1">
                  <c:v>0.78569856654467174</c:v>
                </c:pt>
                <c:pt idx="2">
                  <c:v>0.81071457196382923</c:v>
                </c:pt>
                <c:pt idx="3">
                  <c:v>0.78365408882036869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A1-468E-8452-5F1E47A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2013679"/>
        <c:axId val="1679682095"/>
      </c:lineChart>
      <c:catAx>
        <c:axId val="1262013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79682095"/>
        <c:crosses val="autoZero"/>
        <c:auto val="1"/>
        <c:lblAlgn val="ctr"/>
        <c:lblOffset val="100"/>
        <c:noMultiLvlLbl val="0"/>
      </c:catAx>
      <c:valAx>
        <c:axId val="1679682095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6201367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25400" cap="flat" cmpd="sng" algn="ctr">
            <a:noFill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dTable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1</xdr:row>
      <xdr:rowOff>104776</xdr:rowOff>
    </xdr:from>
    <xdr:to>
      <xdr:col>9</xdr:col>
      <xdr:colOff>447675</xdr:colOff>
      <xdr:row>18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837C218-2148-CCAF-94AD-75F2A641E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</xdr:colOff>
      <xdr:row>1</xdr:row>
      <xdr:rowOff>26035</xdr:rowOff>
    </xdr:from>
    <xdr:to>
      <xdr:col>18</xdr:col>
      <xdr:colOff>685800</xdr:colOff>
      <xdr:row>10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15066AC-F44B-4AFE-8144-B743F8EC7282}"/>
            </a:ext>
          </a:extLst>
        </xdr:cNvPr>
        <xdr:cNvSpPr txBox="1"/>
      </xdr:nvSpPr>
      <xdr:spPr>
        <a:xfrm>
          <a:off x="221615" y="216535"/>
          <a:ext cx="13637260" cy="18694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>
              <a:solidFill>
                <a:srgbClr val="FF0000"/>
              </a:solidFill>
            </a:rPr>
            <a:t>Slik fungerer regnearket:</a:t>
          </a:r>
        </a:p>
        <a:p>
          <a:r>
            <a:rPr lang="nb-NO" sz="1100" b="1"/>
            <a:t>Hen informasjon fra Framsikt:</a:t>
          </a:r>
          <a:endParaRPr lang="nb-NO" sz="1100"/>
        </a:p>
        <a:p>
          <a:r>
            <a:rPr lang="nb-NO" sz="1100"/>
            <a:t>Steg 1: Trykk</a:t>
          </a:r>
          <a:r>
            <a:rPr lang="nb-NO" sz="1100" baseline="0"/>
            <a:t> først på knappen "oppdater låneopptak" i Framsikt.</a:t>
          </a:r>
        </a:p>
        <a:p>
          <a:r>
            <a:rPr lang="nb-NO" sz="1100"/>
            <a:t>Steg</a:t>
          </a:r>
          <a:r>
            <a:rPr lang="nb-NO" sz="1100" baseline="0"/>
            <a:t> 2: Gå til fanen "ompriotere investeringer"</a:t>
          </a:r>
        </a:p>
        <a:p>
          <a:r>
            <a:rPr lang="nb-NO" sz="1100" baseline="0"/>
            <a:t>Steg 3: Gå til underfanen "investering- §5-5 første ledd"</a:t>
          </a:r>
        </a:p>
        <a:p>
          <a:endParaRPr lang="nb-NO" sz="1100" baseline="0"/>
        </a:p>
        <a:p>
          <a:r>
            <a:rPr lang="nb-NO" sz="1100" b="1" baseline="0"/>
            <a:t>I dette regnearket:</a:t>
          </a:r>
        </a:p>
        <a:p>
          <a:r>
            <a:rPr lang="nb-NO" sz="1100" baseline="0"/>
            <a:t>Steg 4: Skriv inn tallene  fra linjen som heter "bruk av lån" i Framsikt i feltene som heter "endring i lån" (gå til grønnknapp). </a:t>
          </a:r>
          <a:r>
            <a:rPr lang="nb-NO" sz="1100"/>
            <a:t>Bruk samme fortegn</a:t>
          </a:r>
          <a:r>
            <a:rPr lang="nb-NO" sz="1100" baseline="0"/>
            <a:t> som Framsikt viser</a:t>
          </a:r>
        </a:p>
        <a:p>
          <a:r>
            <a:rPr lang="nb-NO" sz="1100" baseline="0"/>
            <a:t>Steg 5: Hvis du har endret avdrag utover minimum så skrives dette i egne felt under endring av lån i denne modellen.</a:t>
          </a:r>
          <a:endParaRPr lang="nb-NO" sz="1100"/>
        </a:p>
      </xdr:txBody>
    </xdr:sp>
    <xdr:clientData/>
  </xdr:twoCellAnchor>
  <xdr:twoCellAnchor editAs="oneCell">
    <xdr:from>
      <xdr:col>17</xdr:col>
      <xdr:colOff>312420</xdr:colOff>
      <xdr:row>1</xdr:row>
      <xdr:rowOff>99060</xdr:rowOff>
    </xdr:from>
    <xdr:to>
      <xdr:col>18</xdr:col>
      <xdr:colOff>591202</xdr:colOff>
      <xdr:row>3</xdr:row>
      <xdr:rowOff>145415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7B64F20-2144-48DC-A998-876174F58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13080" y="281940"/>
          <a:ext cx="1071262" cy="40576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12</xdr:row>
      <xdr:rowOff>28574</xdr:rowOff>
    </xdr:from>
    <xdr:to>
      <xdr:col>19</xdr:col>
      <xdr:colOff>24691</xdr:colOff>
      <xdr:row>41</xdr:row>
      <xdr:rowOff>153429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DF6F3E4-8C36-9E93-6EBA-C0017982E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6" y="2314574"/>
          <a:ext cx="13740690" cy="56493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1</xdr:row>
      <xdr:rowOff>114300</xdr:rowOff>
    </xdr:from>
    <xdr:to>
      <xdr:col>6</xdr:col>
      <xdr:colOff>1317449</xdr:colOff>
      <xdr:row>4</xdr:row>
      <xdr:rowOff>9525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8667CD2-8E2C-E551-A3E1-02FDA794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4" y="209550"/>
          <a:ext cx="1079325" cy="40005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11</xdr:row>
      <xdr:rowOff>19049</xdr:rowOff>
    </xdr:from>
    <xdr:to>
      <xdr:col>8</xdr:col>
      <xdr:colOff>19050</xdr:colOff>
      <xdr:row>32</xdr:row>
      <xdr:rowOff>28574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40E9A58-0977-4395-9867-2BC0EB3E9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CC0E-655E-426C-B2E3-C4D4689E5F1E}">
  <sheetPr>
    <tabColor rgb="FFFFFF00"/>
  </sheetPr>
  <dimension ref="A2:S31"/>
  <sheetViews>
    <sheetView showGridLines="0" zoomScale="110" zoomScaleNormal="110" workbookViewId="0">
      <selection activeCell="O29" sqref="O29"/>
    </sheetView>
  </sheetViews>
  <sheetFormatPr baseColWidth="10" defaultRowHeight="15" x14ac:dyDescent="0.25"/>
  <cols>
    <col min="1" max="1" width="39.5703125" bestFit="1" customWidth="1"/>
    <col min="2" max="12" width="6.85546875" bestFit="1" customWidth="1"/>
    <col min="13" max="13" width="31.5703125" bestFit="1" customWidth="1"/>
    <col min="14" max="17" width="13.140625" bestFit="1" customWidth="1"/>
  </cols>
  <sheetData>
    <row r="2" spans="13:19" ht="15.75" thickBot="1" x14ac:dyDescent="0.3"/>
    <row r="3" spans="13:19" ht="15.75" thickBot="1" x14ac:dyDescent="0.3">
      <c r="M3" s="8" t="s">
        <v>13</v>
      </c>
      <c r="N3" s="9">
        <v>2026</v>
      </c>
      <c r="O3" s="9">
        <v>2027</v>
      </c>
      <c r="P3" s="9">
        <v>2028</v>
      </c>
      <c r="Q3" s="9">
        <v>2029</v>
      </c>
    </row>
    <row r="4" spans="13:19" x14ac:dyDescent="0.25">
      <c r="M4" s="20" t="s">
        <v>18</v>
      </c>
      <c r="N4" s="21"/>
      <c r="O4" s="22"/>
      <c r="P4" s="21"/>
      <c r="Q4" s="21"/>
      <c r="S4" s="2"/>
    </row>
    <row r="5" spans="13:19" x14ac:dyDescent="0.25">
      <c r="M5" s="23" t="s">
        <v>14</v>
      </c>
      <c r="N5" s="62">
        <v>2897045</v>
      </c>
      <c r="O5" s="62">
        <v>2903125</v>
      </c>
      <c r="P5" s="62">
        <v>2923024</v>
      </c>
      <c r="Q5" s="62">
        <v>2940249</v>
      </c>
    </row>
    <row r="6" spans="13:19" x14ac:dyDescent="0.25">
      <c r="M6" s="23" t="s">
        <v>15</v>
      </c>
      <c r="N6" s="24">
        <v>-1973355.1510000001</v>
      </c>
      <c r="O6" s="24">
        <v>-2280981.1510000001</v>
      </c>
      <c r="P6" s="24">
        <v>-2369738.1510000001</v>
      </c>
      <c r="Q6" s="24">
        <v>-2304138.1510000001</v>
      </c>
    </row>
    <row r="7" spans="13:19" ht="15.75" thickBot="1" x14ac:dyDescent="0.3">
      <c r="M7" s="25" t="s">
        <v>16</v>
      </c>
      <c r="N7" s="26">
        <f>+N6/N5*-1</f>
        <v>0.68116137339944671</v>
      </c>
      <c r="O7" s="26">
        <f>+O6/O5*-1</f>
        <v>0.78569856654467174</v>
      </c>
      <c r="P7" s="26">
        <f>+P6/P5*-1</f>
        <v>0.81071457196382923</v>
      </c>
      <c r="Q7" s="26">
        <f>+Q6/Q5*-1</f>
        <v>0.78365408882036869</v>
      </c>
    </row>
    <row r="8" spans="13:19" x14ac:dyDescent="0.25">
      <c r="M8" s="12" t="s">
        <v>19</v>
      </c>
      <c r="N8" s="13"/>
      <c r="O8" s="13"/>
      <c r="P8" s="13"/>
      <c r="Q8" s="13"/>
    </row>
    <row r="9" spans="13:19" x14ac:dyDescent="0.25">
      <c r="M9" s="14" t="s">
        <v>20</v>
      </c>
      <c r="N9" s="15">
        <v>2897045</v>
      </c>
      <c r="O9" s="15">
        <v>2903125</v>
      </c>
      <c r="P9" s="15">
        <v>2923024</v>
      </c>
      <c r="Q9" s="15">
        <v>2940249</v>
      </c>
    </row>
    <row r="10" spans="13:19" x14ac:dyDescent="0.25">
      <c r="M10" s="14" t="s">
        <v>29</v>
      </c>
      <c r="N10" s="40">
        <f>Gjeldsgrad!D7</f>
        <v>0</v>
      </c>
      <c r="O10" s="40">
        <f>Gjeldsgrad!E7</f>
        <v>0</v>
      </c>
      <c r="P10" s="40">
        <f>Gjeldsgrad!F7</f>
        <v>0</v>
      </c>
      <c r="Q10" s="40">
        <f>IF(Gjeldsgrad!G7&lt;Q15,Gjeldsgrad!G7-Q15,0)</f>
        <v>0</v>
      </c>
    </row>
    <row r="11" spans="13:19" x14ac:dyDescent="0.25">
      <c r="M11" s="14" t="s">
        <v>30</v>
      </c>
      <c r="N11" s="40">
        <f>N6+N10+N14+N17</f>
        <v>-1973355.1510000001</v>
      </c>
      <c r="O11" s="40">
        <f>N11+(O6-N6)+O10+O14+O17</f>
        <v>-2280981.1510000001</v>
      </c>
      <c r="P11" s="40">
        <f t="shared" ref="P11" si="0">O11+(P6-O6)+P10+P14+P17</f>
        <v>-2369738.1510000001</v>
      </c>
      <c r="Q11" s="40">
        <f>P11+(Q6-P6)+Q10+Q14+Q17+Q16</f>
        <v>-2304138.1510000001</v>
      </c>
    </row>
    <row r="12" spans="13:19" ht="15.75" thickBot="1" x14ac:dyDescent="0.3">
      <c r="M12" s="16" t="s">
        <v>21</v>
      </c>
      <c r="N12" s="17">
        <f>+N11/N9*-1</f>
        <v>0.68116137339944671</v>
      </c>
      <c r="O12" s="17">
        <f>+O11/O9*-1</f>
        <v>0.78569856654467174</v>
      </c>
      <c r="P12" s="17">
        <f>+P11/P9*-1</f>
        <v>0.81071457196382923</v>
      </c>
      <c r="Q12" s="17">
        <f>+Q11/Q9*-1</f>
        <v>0.78365408882036869</v>
      </c>
    </row>
    <row r="13" spans="13:19" x14ac:dyDescent="0.25">
      <c r="M13" s="41" t="s">
        <v>26</v>
      </c>
      <c r="N13" s="13"/>
      <c r="O13" s="13"/>
      <c r="P13" s="13"/>
      <c r="Q13" s="13"/>
    </row>
    <row r="14" spans="13:19" ht="15.75" thickBot="1" x14ac:dyDescent="0.3">
      <c r="M14" s="46" t="s">
        <v>27</v>
      </c>
      <c r="N14" s="47">
        <v>0</v>
      </c>
      <c r="O14" s="47">
        <f>N10/33*-1</f>
        <v>0</v>
      </c>
      <c r="P14" s="47">
        <f>(N10+O10)/33*-1</f>
        <v>0</v>
      </c>
      <c r="Q14" s="47">
        <f>(N10+O10+P10)/33*-1</f>
        <v>0</v>
      </c>
      <c r="R14" s="1"/>
    </row>
    <row r="15" spans="13:19" x14ac:dyDescent="0.25">
      <c r="M15" s="55" t="s">
        <v>33</v>
      </c>
      <c r="N15" s="57"/>
      <c r="O15" s="57"/>
      <c r="P15" s="57"/>
      <c r="Q15" s="56"/>
    </row>
    <row r="16" spans="13:19" x14ac:dyDescent="0.25">
      <c r="M16" s="51" t="s">
        <v>37</v>
      </c>
      <c r="N16" s="52"/>
      <c r="O16" s="52"/>
      <c r="P16" s="52"/>
      <c r="Q16" s="52">
        <f>IF(Gjeldsgrad!G7&gt;0,Gjeldsgrad!G7,0)</f>
        <v>0</v>
      </c>
    </row>
    <row r="17" spans="1:17" ht="15.75" thickBot="1" x14ac:dyDescent="0.3">
      <c r="M17" s="53" t="s">
        <v>36</v>
      </c>
      <c r="N17" s="54">
        <f>Gjeldsgrad!D8</f>
        <v>0</v>
      </c>
      <c r="O17" s="54">
        <f>Gjeldsgrad!E8</f>
        <v>0</v>
      </c>
      <c r="P17" s="54">
        <f>Gjeldsgrad!F8</f>
        <v>0</v>
      </c>
      <c r="Q17" s="54">
        <f>Gjeldsgrad!G8</f>
        <v>0</v>
      </c>
    </row>
    <row r="20" spans="1:17" x14ac:dyDescent="0.25">
      <c r="A20" s="3" t="s">
        <v>17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12</v>
      </c>
      <c r="L20" s="4" t="s">
        <v>9</v>
      </c>
      <c r="M20" s="4"/>
      <c r="N20" s="4" t="s">
        <v>10</v>
      </c>
      <c r="O20" s="4" t="s">
        <v>11</v>
      </c>
      <c r="P20" s="4" t="s">
        <v>39</v>
      </c>
      <c r="Q20" s="4" t="s">
        <v>40</v>
      </c>
    </row>
    <row r="21" spans="1:17" ht="15.75" x14ac:dyDescent="0.3">
      <c r="A21" s="5" t="s">
        <v>28</v>
      </c>
      <c r="B21" s="6">
        <v>0.7</v>
      </c>
      <c r="C21" s="6">
        <v>0.7</v>
      </c>
      <c r="D21" s="6">
        <v>0.7</v>
      </c>
      <c r="E21" s="6">
        <v>0.7</v>
      </c>
      <c r="F21" s="6">
        <v>0.7</v>
      </c>
      <c r="G21" s="6">
        <v>0.7</v>
      </c>
      <c r="H21" s="6">
        <v>0.7</v>
      </c>
      <c r="I21" s="6">
        <v>0.7</v>
      </c>
      <c r="J21" s="6">
        <v>0.7</v>
      </c>
      <c r="K21" s="6">
        <v>0.7</v>
      </c>
      <c r="L21" s="6">
        <v>0.7</v>
      </c>
      <c r="M21" s="6"/>
      <c r="N21" s="6">
        <v>0.7</v>
      </c>
      <c r="O21" s="6">
        <v>0.7</v>
      </c>
      <c r="P21" s="6">
        <v>0.7</v>
      </c>
      <c r="Q21" s="6">
        <v>0.7</v>
      </c>
    </row>
    <row r="22" spans="1:17" ht="15.75" x14ac:dyDescent="0.3">
      <c r="A22" s="5" t="s">
        <v>22</v>
      </c>
      <c r="B22" s="7">
        <v>0.68</v>
      </c>
      <c r="C22" s="7">
        <v>0.73</v>
      </c>
      <c r="D22" s="7">
        <v>0.72</v>
      </c>
      <c r="E22" s="7">
        <v>0.69199999999999995</v>
      </c>
      <c r="F22" s="7">
        <v>0.66800000000000004</v>
      </c>
      <c r="G22" s="7">
        <v>0.68899999999999995</v>
      </c>
      <c r="H22" s="7">
        <v>0.78800000000000003</v>
      </c>
      <c r="I22" s="7">
        <v>0.751</v>
      </c>
      <c r="J22" s="7">
        <v>0.68400000000000005</v>
      </c>
      <c r="K22" s="7">
        <v>0.63638522382217155</v>
      </c>
      <c r="L22" s="7">
        <v>0.4276830838881685</v>
      </c>
      <c r="M22" s="18"/>
      <c r="N22" s="19">
        <f>+N7</f>
        <v>0.68116137339944671</v>
      </c>
      <c r="O22" s="19">
        <f t="shared" ref="O22:Q22" si="1">+O7</f>
        <v>0.78569856654467174</v>
      </c>
      <c r="P22" s="19">
        <f t="shared" si="1"/>
        <v>0.81071457196382923</v>
      </c>
      <c r="Q22" s="19">
        <f t="shared" si="1"/>
        <v>0.78365408882036869</v>
      </c>
    </row>
    <row r="23" spans="1:17" ht="15.75" x14ac:dyDescent="0.3">
      <c r="A23" s="5" t="s">
        <v>23</v>
      </c>
      <c r="B23" s="7">
        <v>0.68</v>
      </c>
      <c r="C23" s="7">
        <v>0.73</v>
      </c>
      <c r="D23" s="7">
        <v>0.72</v>
      </c>
      <c r="E23" s="7">
        <v>0.69199999999999995</v>
      </c>
      <c r="F23" s="7">
        <v>0.66800000000000004</v>
      </c>
      <c r="G23" s="7">
        <v>0.68899999999999995</v>
      </c>
      <c r="H23" s="7">
        <v>0.78800000000000003</v>
      </c>
      <c r="I23" s="7">
        <v>0.751</v>
      </c>
      <c r="J23" s="7">
        <v>0.68400000000000005</v>
      </c>
      <c r="K23" s="7">
        <v>0.63638522382217155</v>
      </c>
      <c r="L23" s="7">
        <v>0.4276830838881685</v>
      </c>
      <c r="M23" s="10"/>
      <c r="N23" s="11">
        <f>N12</f>
        <v>0.68116137339944671</v>
      </c>
      <c r="O23" s="11">
        <f>O12</f>
        <v>0.78569856654467174</v>
      </c>
      <c r="P23" s="11">
        <f>P12</f>
        <v>0.81071457196382923</v>
      </c>
      <c r="Q23" s="11">
        <f>Q12</f>
        <v>0.78365408882036869</v>
      </c>
    </row>
    <row r="26" spans="1:17" ht="15.75" x14ac:dyDescent="0.3">
      <c r="A26" s="5" t="s">
        <v>34</v>
      </c>
      <c r="B26" s="5" t="s">
        <v>35</v>
      </c>
    </row>
    <row r="27" spans="1:17" x14ac:dyDescent="0.25">
      <c r="A27" s="48">
        <v>2025</v>
      </c>
      <c r="B27" s="50">
        <v>3.8399999999999997E-2</v>
      </c>
      <c r="M27" s="58"/>
    </row>
    <row r="28" spans="1:17" x14ac:dyDescent="0.25">
      <c r="A28" s="48">
        <v>2026</v>
      </c>
      <c r="B28" s="50">
        <v>3.9199999999999999E-2</v>
      </c>
    </row>
    <row r="29" spans="1:17" x14ac:dyDescent="0.25">
      <c r="A29" s="48">
        <v>2027</v>
      </c>
      <c r="B29" s="50">
        <v>4.0300000000000002E-2</v>
      </c>
    </row>
    <row r="30" spans="1:17" x14ac:dyDescent="0.25">
      <c r="A30" s="48">
        <v>2028</v>
      </c>
      <c r="B30" s="50">
        <v>4.3200000000000002E-2</v>
      </c>
    </row>
    <row r="31" spans="1:17" x14ac:dyDescent="0.25">
      <c r="B31" s="49"/>
    </row>
  </sheetData>
  <sheetProtection algorithmName="SHA-512" hashValue="pLKuZrm6uhUkGTCxQnWBbFy4I5E0w+QAPlYIBdQBxocUg2s/4nQIxUwbM5m8ppkuakP3jRRwITeKy4oejYj1FA==" saltValue="0xyW+PgRibNLlasXS0d7hw==" spinCount="100000" sheet="1" objects="1" scenarios="1"/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F1A1-A121-4F4C-A48E-45B9255B09FD}">
  <sheetPr>
    <tabColor rgb="FF00B0F0"/>
  </sheetPr>
  <dimension ref="B9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3.140625" customWidth="1"/>
    <col min="2" max="2" width="11.5703125" customWidth="1"/>
  </cols>
  <sheetData>
    <row r="9" spans="2:2" x14ac:dyDescent="0.25">
      <c r="B9" s="43" t="s">
        <v>32</v>
      </c>
    </row>
  </sheetData>
  <sheetProtection algorithmName="SHA-512" hashValue="oTpGjIq1w9oXpWVQUaO6HR143gRsrBPqzNPOUq1s0RfPi0CN9OwWh9UeD5vbk4hAZzPMsMhwPTkAB3fMFwdlcQ==" saltValue="PvCFaUJVVdvp/gXaj6vbN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648A-C4C7-4A21-A07A-A6CF39696363}">
  <sheetPr>
    <tabColor rgb="FF00B050"/>
  </sheetPr>
  <dimension ref="B1:AG11"/>
  <sheetViews>
    <sheetView showGridLines="0" workbookViewId="0">
      <selection activeCell="L4" sqref="L4"/>
    </sheetView>
  </sheetViews>
  <sheetFormatPr baseColWidth="10" defaultRowHeight="15" x14ac:dyDescent="0.25"/>
  <cols>
    <col min="1" max="1" width="3.42578125" customWidth="1"/>
    <col min="2" max="2" width="2.42578125" customWidth="1"/>
    <col min="3" max="3" width="35" customWidth="1"/>
    <col min="4" max="4" width="22.140625" customWidth="1"/>
    <col min="5" max="5" width="23.42578125" customWidth="1"/>
    <col min="6" max="7" width="21.5703125" customWidth="1"/>
    <col min="8" max="9" width="3.85546875" customWidth="1"/>
  </cols>
  <sheetData>
    <row r="1" spans="2:33" ht="7.5" customHeight="1" thickBot="1" x14ac:dyDescent="0.3"/>
    <row r="2" spans="2:33" ht="9.75" customHeight="1" x14ac:dyDescent="0.25">
      <c r="B2" s="29"/>
      <c r="C2" s="59" t="s">
        <v>25</v>
      </c>
      <c r="D2" s="59"/>
      <c r="E2" s="59"/>
      <c r="F2" s="59"/>
      <c r="G2" s="30"/>
      <c r="H2" s="31"/>
    </row>
    <row r="3" spans="2:33" ht="15" customHeight="1" x14ac:dyDescent="0.25">
      <c r="B3" s="32"/>
      <c r="C3" s="60"/>
      <c r="D3" s="60"/>
      <c r="E3" s="60"/>
      <c r="F3" s="60"/>
      <c r="H3" s="33"/>
      <c r="J3" s="43"/>
      <c r="K3" s="43"/>
      <c r="L3" s="43"/>
      <c r="M3" s="43"/>
      <c r="N3" s="43"/>
    </row>
    <row r="4" spans="2:33" ht="15" customHeight="1" x14ac:dyDescent="0.25">
      <c r="B4" s="32"/>
      <c r="C4" s="60"/>
      <c r="D4" s="60"/>
      <c r="E4" s="60"/>
      <c r="F4" s="60"/>
      <c r="H4" s="33"/>
      <c r="J4" s="43"/>
      <c r="K4" s="43"/>
      <c r="L4" s="43"/>
      <c r="M4" s="43"/>
      <c r="N4" s="43"/>
    </row>
    <row r="5" spans="2:33" ht="15.75" thickBot="1" x14ac:dyDescent="0.3">
      <c r="B5" s="32"/>
      <c r="C5" s="61" t="s">
        <v>41</v>
      </c>
      <c r="E5" s="28"/>
      <c r="H5" s="33"/>
    </row>
    <row r="6" spans="2:33" ht="19.5" thickBot="1" x14ac:dyDescent="0.35">
      <c r="B6" s="32"/>
      <c r="C6" s="44" t="s">
        <v>13</v>
      </c>
      <c r="D6" s="45">
        <v>2026</v>
      </c>
      <c r="E6" s="45">
        <v>2027</v>
      </c>
      <c r="F6" s="45">
        <v>2028</v>
      </c>
      <c r="G6" s="45">
        <v>2029</v>
      </c>
      <c r="H6" s="33"/>
    </row>
    <row r="7" spans="2:33" s="27" customFormat="1" ht="37.5" customHeight="1" thickBot="1" x14ac:dyDescent="0.3">
      <c r="B7" s="34"/>
      <c r="C7" s="39" t="s">
        <v>24</v>
      </c>
      <c r="D7" s="42"/>
      <c r="E7" s="42"/>
      <c r="F7" s="42"/>
      <c r="G7" s="42"/>
      <c r="H7" s="35"/>
    </row>
    <row r="8" spans="2:33" s="27" customFormat="1" ht="36.75" customHeight="1" thickBot="1" x14ac:dyDescent="0.3">
      <c r="B8" s="34"/>
      <c r="C8" s="39" t="s">
        <v>38</v>
      </c>
      <c r="D8" s="42"/>
      <c r="E8" s="42"/>
      <c r="F8" s="42"/>
      <c r="G8" s="42"/>
      <c r="H8" s="35"/>
    </row>
    <row r="9" spans="2:33" ht="4.5" customHeight="1" thickBot="1" x14ac:dyDescent="0.3">
      <c r="B9" s="36"/>
      <c r="C9" s="37"/>
      <c r="D9" s="37"/>
      <c r="E9" s="37"/>
      <c r="F9" s="37"/>
      <c r="G9" s="37"/>
      <c r="H9" s="38"/>
      <c r="AG9" t="s">
        <v>31</v>
      </c>
    </row>
    <row r="10" spans="2:33" ht="6.75" customHeight="1" x14ac:dyDescent="0.25"/>
    <row r="11" spans="2:33" ht="3" hidden="1" customHeight="1" x14ac:dyDescent="0.25"/>
  </sheetData>
  <sheetProtection algorithmName="SHA-512" hashValue="ZiVLl97fN2tiZLnyTUIszsrEoDEmuGmv8tSv2veX0qiZcTs/rkqFroRFukwxx6DrFvlyHF7C8u5sZp34PnI3Rw==" saltValue="0UwL5FzIlWwUoYpNMPY9hw==" spinCount="100000" sheet="1" objects="1" scenarios="1"/>
  <mergeCells count="1">
    <mergeCell ref="C2:F4"/>
  </mergeCells>
  <conditionalFormatting sqref="D7:G7">
    <cfRule type="colorScale" priority="12">
      <colorScale>
        <cfvo type="num" val="0"/>
        <cfvo type="num" val="0"/>
        <color rgb="FFFF4F4F"/>
        <color rgb="FF00EA6A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AC3A7884-1EB3-4E09-8806-1E6143D160F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Gray" iconId="2"/>
              <x14:cfIcon iconSet="3ArrowsGray" iconId="2"/>
              <x14:cfIcon iconSet="3ArrowsGray" iconId="0"/>
            </x14:iconSet>
          </x14:cfRule>
          <xm:sqref>D7:G7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F1C68915945F42A3C1A1369F9A9419" ma:contentTypeVersion="19" ma:contentTypeDescription="Opprett et nytt dokument." ma:contentTypeScope="" ma:versionID="52f05749e14dfa97ac2143c6fee0e459">
  <xsd:schema xmlns:xsd="http://www.w3.org/2001/XMLSchema" xmlns:xs="http://www.w3.org/2001/XMLSchema" xmlns:p="http://schemas.microsoft.com/office/2006/metadata/properties" xmlns:ns2="bb6ead68-f511-4aa8-9284-e98e90ef82dd" xmlns:ns3="4b8f2908-09d4-40ba-877c-266c106aa761" targetNamespace="http://schemas.microsoft.com/office/2006/metadata/properties" ma:root="true" ma:fieldsID="854c2dbeca6dc68ed2704219c3f3bf8e" ns2:_="" ns3:_="">
    <xsd:import namespace="bb6ead68-f511-4aa8-9284-e98e90ef82dd"/>
    <xsd:import namespace="4b8f2908-09d4-40ba-877c-266c106aa7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ead68-f511-4aa8-9284-e98e90ef82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8145c781-156f-4f87-98b0-e203c9257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f2908-09d4-40ba-877c-266c106aa76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060283a-08f7-4d23-9117-b39d94a6d0eb}" ma:internalName="TaxCatchAll" ma:showField="CatchAllData" ma:web="4b8f2908-09d4-40ba-877c-266c106aa7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8f2908-09d4-40ba-877c-266c106aa761" xsi:nil="true"/>
    <lcf76f155ced4ddcb4097134ff3c332f xmlns="bb6ead68-f511-4aa8-9284-e98e90ef82dd">
      <Terms xmlns="http://schemas.microsoft.com/office/infopath/2007/PartnerControls"/>
    </lcf76f155ced4ddcb4097134ff3c332f>
    <SharedWithUsers xmlns="4b8f2908-09d4-40ba-877c-266c106aa761">
      <UserInfo>
        <DisplayName>Stein Inge Bakke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A04757-8363-4E0D-813F-A63BCE69EAFF}"/>
</file>

<file path=customXml/itemProps2.xml><?xml version="1.0" encoding="utf-8"?>
<ds:datastoreItem xmlns:ds="http://schemas.openxmlformats.org/officeDocument/2006/customXml" ds:itemID="{37CB61FF-8398-4475-864B-65221BF760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8CD503-99E4-438A-80E2-6E79F3FC7167}">
  <ds:schemaRefs>
    <ds:schemaRef ds:uri="http://www.w3.org/XML/1998/namespace"/>
    <ds:schemaRef ds:uri="http://purl.org/dc/dcmitype/"/>
    <ds:schemaRef ds:uri="4b8f2908-09d4-40ba-877c-266c106aa761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b6ead68-f511-4aa8-9284-e98e90ef82dd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Data- IKKE BRUK</vt:lpstr>
      <vt:lpstr>Veileder</vt:lpstr>
      <vt:lpstr>Gjeldsgrad</vt:lpstr>
    </vt:vector>
  </TitlesOfParts>
  <Manager/>
  <Company>Sola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Sabina Leto</dc:creator>
  <cp:keywords/>
  <dc:description/>
  <cp:lastModifiedBy>Eman Tacklami</cp:lastModifiedBy>
  <cp:revision/>
  <dcterms:created xsi:type="dcterms:W3CDTF">2019-05-21T13:45:04Z</dcterms:created>
  <dcterms:modified xsi:type="dcterms:W3CDTF">2025-10-29T15:15:13Z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0x010100ACF1C68915945F42A3C1A1369F9A9419</vt:lpwstr>
  </property>
  <property fmtid="{D5CDD505-2E9C-101B-9397-08002B2CF9AE}" pid="3" name="TaxKeyword">
    <vt:lpwstr/>
  </property>
  <property fmtid="{D5CDD505-2E9C-101B-9397-08002B2CF9AE}" pid="4" name="SK_DocumentType">
    <vt:lpwstr/>
  </property>
  <property fmtid="{D5CDD505-2E9C-101B-9397-08002B2CF9AE}" pid="5" name="SK_Status">
    <vt:lpwstr/>
  </property>
  <property fmtid="{D5CDD505-2E9C-101B-9397-08002B2CF9AE}" pid="6" name="SK_Business">
    <vt:lpwstr/>
  </property>
  <property fmtid="{D5CDD505-2E9C-101B-9397-08002B2CF9AE}" pid="7" name="MediaServiceImageTags">
    <vt:lpwstr/>
  </property>
</Properties>
</file>