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SKAD1.local\vol1\Privat\etack\Desktop\"/>
    </mc:Choice>
  </mc:AlternateContent>
  <bookViews>
    <workbookView xWindow="0" yWindow="0" windowWidth="21570" windowHeight="10215"/>
  </bookViews>
  <sheets>
    <sheet name="Sheet0" sheetId="1" r:id="rId1"/>
  </sheets>
  <definedNames>
    <definedName name="_xlnm._FilterDatabase" localSheetId="0" hidden="1">Sheet0!$A$1:$M$1</definedName>
    <definedName name="_xlnm.Print_Area" localSheetId="0">Sheet0!$A:$M</definedName>
  </definedNames>
  <calcPr calcId="162913"/>
</workbook>
</file>

<file path=xl/calcChain.xml><?xml version="1.0" encoding="utf-8"?>
<calcChain xmlns="http://schemas.openxmlformats.org/spreadsheetml/2006/main">
  <c r="E113" i="1" l="1"/>
  <c r="E114" i="1"/>
  <c r="E115" i="1"/>
  <c r="E116" i="1"/>
  <c r="E117" i="1"/>
  <c r="E118" i="1"/>
  <c r="E119" i="1"/>
  <c r="E120" i="1"/>
  <c r="E112" i="1"/>
  <c r="H112" i="1"/>
  <c r="H113" i="1"/>
  <c r="H114" i="1"/>
  <c r="H115" i="1"/>
  <c r="H116" i="1"/>
  <c r="H117" i="1"/>
  <c r="H118" i="1"/>
  <c r="H119" i="1"/>
  <c r="H120" i="1"/>
  <c r="K112" i="1"/>
  <c r="K113" i="1"/>
  <c r="K114" i="1"/>
  <c r="K115" i="1"/>
  <c r="K116" i="1"/>
  <c r="K117" i="1"/>
  <c r="K118" i="1"/>
  <c r="K119" i="1"/>
  <c r="K120" i="1"/>
  <c r="E100" i="1"/>
  <c r="H100" i="1"/>
  <c r="K100" i="1"/>
  <c r="E95" i="1"/>
  <c r="H95" i="1"/>
  <c r="K95" i="1"/>
  <c r="E91" i="1"/>
  <c r="H91" i="1"/>
  <c r="K91" i="1"/>
  <c r="E83" i="1"/>
  <c r="H83" i="1"/>
  <c r="K83" i="1"/>
  <c r="E61" i="1"/>
  <c r="H61" i="1"/>
  <c r="K61" i="1"/>
  <c r="E57" i="1"/>
  <c r="H57" i="1"/>
  <c r="K57" i="1"/>
  <c r="E44" i="1"/>
  <c r="H44" i="1"/>
  <c r="K44" i="1"/>
  <c r="E31" i="1"/>
  <c r="H31" i="1"/>
  <c r="K31" i="1"/>
  <c r="E17" i="1"/>
  <c r="H17" i="1"/>
  <c r="K17" i="1"/>
  <c r="E16" i="1"/>
  <c r="H16" i="1"/>
  <c r="K16" i="1"/>
  <c r="E56" i="1"/>
  <c r="E96" i="1"/>
  <c r="H96" i="1"/>
  <c r="K96" i="1"/>
  <c r="E93" i="1"/>
  <c r="H93" i="1"/>
  <c r="K93" i="1"/>
  <c r="E77" i="1"/>
  <c r="H77" i="1"/>
  <c r="K77" i="1"/>
  <c r="E71" i="1"/>
  <c r="H71" i="1"/>
  <c r="K71" i="1"/>
  <c r="E69" i="1"/>
  <c r="H69" i="1"/>
  <c r="K69" i="1"/>
  <c r="E64" i="1"/>
  <c r="H64" i="1"/>
  <c r="K64" i="1"/>
  <c r="E90" i="1"/>
  <c r="E88" i="1"/>
  <c r="H88" i="1"/>
  <c r="K88" i="1"/>
  <c r="E55" i="1"/>
  <c r="H55" i="1"/>
  <c r="K55" i="1"/>
  <c r="E53" i="1"/>
  <c r="H53" i="1"/>
  <c r="E52" i="1"/>
  <c r="H52" i="1"/>
  <c r="E34" i="1"/>
  <c r="H34" i="1"/>
  <c r="K34" i="1"/>
  <c r="E28" i="1"/>
  <c r="H28" i="1"/>
  <c r="E38" i="1"/>
  <c r="H38" i="1"/>
  <c r="K38" i="1"/>
  <c r="E33" i="1"/>
  <c r="E29" i="1"/>
  <c r="E30" i="1"/>
  <c r="E32" i="1"/>
  <c r="H33" i="1"/>
  <c r="K33" i="1"/>
  <c r="H29" i="1"/>
  <c r="K29" i="1"/>
  <c r="D108" i="1"/>
  <c r="C108" i="1"/>
  <c r="E48" i="1"/>
  <c r="H48" i="1"/>
  <c r="K48" i="1"/>
  <c r="E54" i="1"/>
  <c r="H54" i="1"/>
  <c r="K54" i="1"/>
  <c r="E18" i="1" l="1"/>
  <c r="H18" i="1"/>
  <c r="K18" i="1"/>
  <c r="C111" i="1" l="1"/>
  <c r="K13" i="1"/>
  <c r="E7" i="1"/>
  <c r="H7" i="1"/>
  <c r="K7" i="1"/>
  <c r="K2" i="1" l="1"/>
  <c r="K4" i="1"/>
  <c r="K6" i="1"/>
  <c r="K8" i="1"/>
  <c r="K14" i="1"/>
  <c r="K15" i="1"/>
  <c r="K19" i="1"/>
  <c r="K20" i="1"/>
  <c r="K21" i="1"/>
  <c r="K22" i="1"/>
  <c r="K23" i="1"/>
  <c r="K24" i="1"/>
  <c r="K27" i="1"/>
  <c r="K30" i="1"/>
  <c r="K32" i="1"/>
  <c r="K35" i="1"/>
  <c r="K36" i="1"/>
  <c r="K37" i="1"/>
  <c r="K39" i="1"/>
  <c r="K41" i="1"/>
  <c r="K43" i="1"/>
  <c r="K45" i="1"/>
  <c r="K47" i="1"/>
  <c r="K49" i="1"/>
  <c r="K50" i="1"/>
  <c r="K51" i="1"/>
  <c r="K56" i="1"/>
  <c r="K60" i="1"/>
  <c r="K65" i="1"/>
  <c r="K66" i="1"/>
  <c r="K67" i="1"/>
  <c r="K68" i="1"/>
  <c r="K72" i="1"/>
  <c r="K73" i="1"/>
  <c r="K74" i="1"/>
  <c r="K75" i="1"/>
  <c r="K76" i="1"/>
  <c r="K78" i="1"/>
  <c r="K84" i="1"/>
  <c r="K85" i="1"/>
  <c r="K86" i="1"/>
  <c r="K87" i="1"/>
  <c r="K89" i="1"/>
  <c r="K92" i="1"/>
  <c r="K94" i="1"/>
  <c r="K97" i="1"/>
  <c r="K98" i="1"/>
  <c r="K99" i="1"/>
  <c r="K101" i="1"/>
  <c r="H2" i="1"/>
  <c r="H4" i="1"/>
  <c r="H6" i="1"/>
  <c r="H8" i="1"/>
  <c r="H13" i="1"/>
  <c r="H14" i="1"/>
  <c r="H15" i="1"/>
  <c r="H19" i="1"/>
  <c r="H20" i="1"/>
  <c r="H21" i="1"/>
  <c r="H22" i="1"/>
  <c r="H23" i="1"/>
  <c r="H24" i="1"/>
  <c r="H27" i="1"/>
  <c r="H30" i="1"/>
  <c r="H32" i="1"/>
  <c r="H35" i="1"/>
  <c r="H36" i="1"/>
  <c r="H37" i="1"/>
  <c r="H39" i="1"/>
  <c r="H40" i="1"/>
  <c r="H41" i="1"/>
  <c r="H43" i="1"/>
  <c r="H45" i="1"/>
  <c r="H47" i="1"/>
  <c r="H49" i="1"/>
  <c r="H50" i="1"/>
  <c r="H51" i="1"/>
  <c r="H56" i="1"/>
  <c r="H60" i="1"/>
  <c r="H65" i="1"/>
  <c r="H66" i="1"/>
  <c r="H67" i="1"/>
  <c r="H68" i="1"/>
  <c r="H72" i="1"/>
  <c r="H73" i="1"/>
  <c r="H74" i="1"/>
  <c r="H75" i="1"/>
  <c r="H76" i="1"/>
  <c r="H78" i="1"/>
  <c r="H84" i="1"/>
  <c r="H85" i="1"/>
  <c r="H87" i="1"/>
  <c r="H89" i="1"/>
  <c r="H92" i="1"/>
  <c r="H94" i="1"/>
  <c r="H97" i="1"/>
  <c r="H98" i="1"/>
  <c r="H99" i="1"/>
  <c r="H101" i="1"/>
  <c r="E2" i="1"/>
  <c r="E3" i="1"/>
  <c r="E4" i="1"/>
  <c r="E5" i="1"/>
  <c r="E6" i="1"/>
  <c r="E8" i="1"/>
  <c r="E9" i="1"/>
  <c r="E10" i="1"/>
  <c r="E11" i="1"/>
  <c r="E12" i="1"/>
  <c r="E13" i="1"/>
  <c r="E14" i="1"/>
  <c r="E15" i="1"/>
  <c r="E19" i="1"/>
  <c r="E20" i="1"/>
  <c r="E21" i="1"/>
  <c r="E22" i="1"/>
  <c r="E23" i="1"/>
  <c r="E24" i="1"/>
  <c r="E25" i="1"/>
  <c r="E26" i="1"/>
  <c r="E27" i="1"/>
  <c r="E35" i="1"/>
  <c r="E36" i="1"/>
  <c r="E37" i="1"/>
  <c r="E39" i="1"/>
  <c r="E40" i="1"/>
  <c r="E41" i="1"/>
  <c r="E42" i="1"/>
  <c r="E43" i="1"/>
  <c r="E45" i="1"/>
  <c r="E46" i="1"/>
  <c r="E47" i="1"/>
  <c r="E49" i="1"/>
  <c r="E50" i="1"/>
  <c r="E51" i="1"/>
  <c r="E58" i="1"/>
  <c r="E59" i="1"/>
  <c r="E60" i="1"/>
  <c r="E62" i="1"/>
  <c r="E63" i="1"/>
  <c r="E65" i="1"/>
  <c r="E66" i="1"/>
  <c r="E67" i="1"/>
  <c r="E68" i="1"/>
  <c r="E70" i="1"/>
  <c r="E72" i="1"/>
  <c r="E73" i="1"/>
  <c r="E74" i="1"/>
  <c r="E75" i="1"/>
  <c r="E76" i="1"/>
  <c r="E78" i="1"/>
  <c r="E79" i="1"/>
  <c r="E81" i="1"/>
  <c r="E82" i="1"/>
  <c r="E84" i="1"/>
  <c r="E85" i="1"/>
  <c r="E87" i="1"/>
  <c r="E89" i="1"/>
  <c r="E92" i="1"/>
  <c r="E94" i="1"/>
  <c r="E97" i="1"/>
  <c r="E98" i="1"/>
  <c r="E99" i="1"/>
  <c r="E101" i="1"/>
  <c r="E102" i="1"/>
  <c r="E103" i="1"/>
  <c r="E104" i="1"/>
  <c r="E105" i="1"/>
  <c r="E106" i="1"/>
  <c r="E107" i="1"/>
  <c r="E108" i="1"/>
  <c r="E109" i="1"/>
  <c r="E110" i="1"/>
  <c r="E111" i="1"/>
</calcChain>
</file>

<file path=xl/sharedStrings.xml><?xml version="1.0" encoding="utf-8"?>
<sst xmlns="http://schemas.openxmlformats.org/spreadsheetml/2006/main" count="331" uniqueCount="284">
  <si>
    <r>
      <rPr>
        <b/>
        <sz val="11"/>
        <rFont val="Calibri"/>
      </rPr>
      <t>Regn. 2018</t>
    </r>
  </si>
  <si>
    <r>
      <rPr>
        <b/>
        <sz val="11"/>
        <rFont val="Calibri"/>
      </rPr>
      <t>Bud. 2018</t>
    </r>
  </si>
  <si>
    <r>
      <rPr>
        <b/>
        <sz val="11"/>
        <rFont val="Calibri"/>
      </rPr>
      <t>Avvik 2018</t>
    </r>
  </si>
  <si>
    <r>
      <rPr>
        <b/>
        <sz val="11"/>
        <rFont val="Calibri"/>
      </rPr>
      <t>Regn. t.o.m 2018</t>
    </r>
  </si>
  <si>
    <r>
      <rPr>
        <b/>
        <sz val="11"/>
        <rFont val="Calibri"/>
      </rPr>
      <t>Budsjett t.o.m. 2018</t>
    </r>
  </si>
  <si>
    <r>
      <rPr>
        <b/>
        <sz val="11"/>
        <rFont val="Calibri"/>
      </rPr>
      <t>Kommentar/tiltak</t>
    </r>
  </si>
  <si>
    <t>Samlebevilgning formål felles</t>
  </si>
  <si>
    <t>Samlebevilgning formål kirke</t>
  </si>
  <si>
    <t>Samlebevilgning formål energi</t>
  </si>
  <si>
    <t>Samlebevilgning formål uteareal</t>
  </si>
  <si>
    <t>Samlebevilgning formål idrett</t>
  </si>
  <si>
    <t>Samlebevilgning formål kultur</t>
  </si>
  <si>
    <t>Samlebevilgning formål levekår</t>
  </si>
  <si>
    <t>Samlebevilgning formål skole og SFO</t>
  </si>
  <si>
    <t>Samlebevilgning formål barnehage</t>
  </si>
  <si>
    <t>Nytt rådhus</t>
  </si>
  <si>
    <t>Utbygging trådløse nettverk komm. bygg</t>
  </si>
  <si>
    <t>IKT-investering strategisk (årsbev.)</t>
  </si>
  <si>
    <t>Egnkapitalinnskudd KLP (årsbev.)</t>
  </si>
  <si>
    <t>Etablering av nytt serverrom</t>
  </si>
  <si>
    <t>Skadbergv./Åsenv. lavbl., 50 leil. for salg</t>
  </si>
  <si>
    <t>Myklebust felt BB-9, 8 leil. for salg</t>
  </si>
  <si>
    <t>Myklebust felt CB-6-12-13, 38 leil. for salg</t>
  </si>
  <si>
    <t>Myklebust felt CB-8-11-14, 22 rekkehus for salg</t>
  </si>
  <si>
    <t>Turveg Hellestø-Sele</t>
  </si>
  <si>
    <t>Turveg Hafrsfjord - Sørnes</t>
  </si>
  <si>
    <t>Turveg Hafrsfjord - Grannes</t>
  </si>
  <si>
    <t>Turveg Hafrsfjord - Joa</t>
  </si>
  <si>
    <t>Turveg Hafrsfjord - Jåsund</t>
  </si>
  <si>
    <t>Ny kirke Sola sentrum</t>
  </si>
  <si>
    <t>Tilrettel. univ. utforming komm. bygg (årsbev.)</t>
  </si>
  <si>
    <t>Radonoppfølging komm. bygg (årsbev.)</t>
  </si>
  <si>
    <t>Intern prosjektledelse (årsbev.)</t>
  </si>
  <si>
    <t>Erverv av areal (kun budsjett) (årsbev.)</t>
  </si>
  <si>
    <t>Arkeologisk utgravning Sola sentrum</t>
  </si>
  <si>
    <t>Kulturminnevernplan, tre minnesmerker</t>
  </si>
  <si>
    <t>Småhus, midlertidige/permanente</t>
  </si>
  <si>
    <t>Boliger m/base (4 stk.), Kjelsberg ring (rus/psyk.)</t>
  </si>
  <si>
    <t>Sola hybelhus (BSHP)</t>
  </si>
  <si>
    <t>Kjøp/salg gjennomgangleiligheter BSHP</t>
  </si>
  <si>
    <t>Velferdsteknologi, levekår (årsbev.)</t>
  </si>
  <si>
    <t>Erstatning av utleieboliger (B05)</t>
  </si>
  <si>
    <t>Inventar levekår (årsbev.)</t>
  </si>
  <si>
    <t>Dysjaland skole, utbygging (skolebruksplan)</t>
  </si>
  <si>
    <t>Skolebruksplan Sola skole</t>
  </si>
  <si>
    <t>Skolebr.plan, Grannes skole, tilb.f. klasserom/uteareal</t>
  </si>
  <si>
    <t>Storevarden skole (skolebruksplan)</t>
  </si>
  <si>
    <t>Kornbergv. 23 / Skjalgstova bhg. (skolebruksplan)</t>
  </si>
  <si>
    <t>Datamaskiner/fornying skoler (årsbev.)</t>
  </si>
  <si>
    <t>Inventar skoler (årsbev.)</t>
  </si>
  <si>
    <t>Interaktive flatskjermer, skoler</t>
  </si>
  <si>
    <t>Skytehall Forus Bedriftsidrettsarena</t>
  </si>
  <si>
    <t>Eierinnskudd Mutlihallen og Storhallen IKS</t>
  </si>
  <si>
    <t>Sola arena, infrastruktur (komm.tek.)</t>
  </si>
  <si>
    <t>Sola arena, bygg (eiendom)</t>
  </si>
  <si>
    <t>Riving eksersishall/adkomst BMX-bane Soma</t>
  </si>
  <si>
    <t>Sola arena, uteanlegg (eiendom)</t>
  </si>
  <si>
    <t>A97 Rehab. pumepst. (avløp) (årsbev.)</t>
  </si>
  <si>
    <t>R116 Renovasjon (årsbev.)</t>
  </si>
  <si>
    <t>VA157 Ølbergvegen</t>
  </si>
  <si>
    <t>VA111 Uforutsette tiltak (årsbev.)</t>
  </si>
  <si>
    <t>VAR105 Div. mask./utrustning/utstyr</t>
  </si>
  <si>
    <t>Omlegging VA-ledninger Sømmevågen</t>
  </si>
  <si>
    <t>VAxx Undergang Rægekrossen</t>
  </si>
  <si>
    <t>VA151-2-3 Kolnes</t>
  </si>
  <si>
    <t>Tiltak ved priv. utbyggingspr. (årsbev.)</t>
  </si>
  <si>
    <t>VA42 Grotnes sør</t>
  </si>
  <si>
    <t>VAxx Sømmevågen - Sola skole</t>
  </si>
  <si>
    <t>VA15 Moringvegen</t>
  </si>
  <si>
    <t>Mostunvegen/Fredtunvegen</t>
  </si>
  <si>
    <t>P107 Biler / større maskiner (årsbev.)</t>
  </si>
  <si>
    <t>Utskifting gatelys, standardheving (årsbev.)</t>
  </si>
  <si>
    <t>Trafikksikkerhetsplan, stand.heving veger (årsbev.)</t>
  </si>
  <si>
    <t>Trafikksikkerhetsplan, ikke spesifikke tiltak (årsbev.)</t>
  </si>
  <si>
    <t>Småanlegg veger (busskur mv.) (årsbev.)</t>
  </si>
  <si>
    <t>Solasplitten/Røynebergvegen, garantisak</t>
  </si>
  <si>
    <t>Flytting av trafo Sola sentrum</t>
  </si>
  <si>
    <t>Festplass Sola sentrum, del 1</t>
  </si>
  <si>
    <t>Vestre ringveg, Sola sentrum</t>
  </si>
  <si>
    <t>Kongshaugvegen, Sola sentrum</t>
  </si>
  <si>
    <t>Parkeringsanlegg Sola sentrum nord</t>
  </si>
  <si>
    <t>Parkeringsanlegg Sola sentrum øst</t>
  </si>
  <si>
    <t>VA Vestre ringveg</t>
  </si>
  <si>
    <t>Prosjekt</t>
  </si>
  <si>
    <t>Prosjekt-nummer</t>
  </si>
  <si>
    <t>Avvik total budsjett-ramme</t>
  </si>
  <si>
    <t>Opprinnelig vedtatt total budsjett-ramme</t>
  </si>
  <si>
    <t>Gjeldende vedtatt total budsjett-ramme</t>
  </si>
  <si>
    <t>Forventet total budsjett-ramme</t>
  </si>
  <si>
    <t>Ved anbud: 305 456 000</t>
  </si>
  <si>
    <t xml:space="preserve">Ved anbud: 70 596 000 </t>
  </si>
  <si>
    <t>Ved anbud: 14 770 000</t>
  </si>
  <si>
    <t>Ved anbud:    5 980 000</t>
  </si>
  <si>
    <t xml:space="preserve">Ved anbud:    5 000 000 </t>
  </si>
  <si>
    <t>Ved anbud: 70 000 000</t>
  </si>
  <si>
    <t>Ved anbud: 35 000 000</t>
  </si>
  <si>
    <t>Ved anbud: 318 074 000</t>
  </si>
  <si>
    <t>Ved anbud: 129 332 000</t>
  </si>
  <si>
    <t>Ved anbud:  30 207 000</t>
  </si>
  <si>
    <t>Ved anbud: 203 135 000</t>
  </si>
  <si>
    <t>Ved anbud: 109 627 000</t>
  </si>
  <si>
    <t>Ved forprosjekt: 21 550 000</t>
  </si>
  <si>
    <t>Ved forprosjekt: 23 000 000</t>
  </si>
  <si>
    <t>Ved anbud:  10 170 000</t>
  </si>
  <si>
    <t>Ved forprosjekt: 13 125 000</t>
  </si>
  <si>
    <t>Ved forprosjekt: 87 250 000</t>
  </si>
  <si>
    <t>Ved anbud: 16 148 000</t>
  </si>
  <si>
    <t>Ved forprosjekt: 14 000 000</t>
  </si>
  <si>
    <t>Ved anbud:    9 200 000</t>
  </si>
  <si>
    <t>Ved forprosjekt:    2 000 000</t>
  </si>
  <si>
    <t>Ved anbud:  16 000 000</t>
  </si>
  <si>
    <t>Ved forprosjekt:  22 650 000     Ved anbud (delstrekk 1):  18 000 000</t>
  </si>
  <si>
    <t>Ved forprosjekt: 13 900 000</t>
  </si>
  <si>
    <t>Ved forprosjekt: 12 000 000</t>
  </si>
  <si>
    <t>Ved forprosjekt:    6 873 000</t>
  </si>
  <si>
    <t>Ved forprosjekt:    6 000 000</t>
  </si>
  <si>
    <t>Ved forprosjekt:    3 600 000</t>
  </si>
  <si>
    <t>Ved forprosjekt:   6 400 000</t>
  </si>
  <si>
    <t>Ved forprosjekt:     4 000 000</t>
  </si>
  <si>
    <t>Ved forprosjekt:   12 779 000</t>
  </si>
  <si>
    <t>Ved forprosjekt:    7 525 000</t>
  </si>
  <si>
    <t>Ved anbud:    7 090 000</t>
  </si>
  <si>
    <t>Ved forprosjekt:    7 274 000</t>
  </si>
  <si>
    <t>Ved anbud:     6 800 000</t>
  </si>
  <si>
    <t>Ved forprosjekt:   11 006 000</t>
  </si>
  <si>
    <t>Ved anbud:    13 848 000</t>
  </si>
  <si>
    <t>Midlene avsatt i 2018 ble benyttet til ombygging av kjøkkenet på Stangelandseteret.</t>
  </si>
  <si>
    <t>Midlene avsatt i 2018 ble benyttet til prosjekter på Sørnes barnehage, Sola sjukeheim og Sola kulturhus.</t>
  </si>
  <si>
    <t>Midlene avsatt i 2018 er blant annet benyttet til drenering i Smørblomstvegen, rehabilitering av kommunale lekeplasser og friområder og oppgraderinger av maskinparken til Eiendom. I tillegg er det startet rehabilitering av Ormen Lange og opparbeidelse av hinderløypen Midgardsormen i Tananger som sluttføres i 2019.</t>
  </si>
  <si>
    <t>Avvik t.o.m. 2018</t>
  </si>
  <si>
    <t>Merforbruket i 2018 skyldes at tidligere års forsinkelse i arbeidet på Sørnes kirke er tatt igjen. Midlene avsatt i 2018 ble i tillegg benyttet til mindre prosjekter på kommunens uteområder tilknyttet kirker.</t>
  </si>
  <si>
    <t xml:space="preserve">Midlene avsatt i 2018 ble blant annet benyttet til å ferdigstille rehabiliteringen i Tananger svømmehall, inklusive nytt avfuktningsaggregat, varmepumpe i Dysjaland svømmehall og nye LED-lys på Sola stadion. </t>
  </si>
  <si>
    <t>Midlene avsatt i 2018 ble benyttet til oppgradering av sykesignalanlegget på TABO, ombygging og oppgradering av skyllerommet på Sola sjukeheim, ombygging av kontorer på Stangelandseteret og solskjerming i Åsenvegen 92.</t>
  </si>
  <si>
    <t xml:space="preserve">Midlene avsatt i 2018 ble benyttet til nytt ventilasjonsanlegg og varmestyring, samt ny brannalarm, på Tananger ungdomsskole og utomhusprosjekter på Dysjaland, Håland, Sola ungdomsskole og Grannes skole. </t>
  </si>
  <si>
    <t xml:space="preserve">Midlene avsatt i 2018 ble blant annet benyttet til ombygging av terrasse på Havnealleen barnehage og gulv med varmekabler på Sørnes barnehage. I tillegg er deler av uteanleggene i Snøde, Sømme, Havnealleen, Høgeholen og Røyneberg barnehager oppgradert. </t>
  </si>
  <si>
    <t>19024</t>
  </si>
  <si>
    <t>Oppgraderinger Sola Sjø (møtelokaler)</t>
  </si>
  <si>
    <t>Årsbevilgningen avsluttes med et lite mindreforbruk.</t>
  </si>
  <si>
    <t>Serverrommet ble ferdigstilt og tatt i bruk i 2017, omegging av infrastuktur pågår nå i forbindelse med byggingen av nye Sola rådhus og parkeringsanlegg Sola sentrum nord.</t>
  </si>
  <si>
    <t>Prosjektene 39050 Bokollektiv Skadbergvegen/Åsenvegen, 4 leiligheter og personalbase (BSHP), 39068 Skadbergvegen/Åsenvegen lavblokker, 50 leiligheter for salg og 39074 Skadbergvegen/Åsenvegen lavblokker, 10 kommunale leiligheter må sees i sammenheng da de i realiteten er ett prosjekt. Prosjektene ble ferdigstilt i 2016. Ved utgangen av 2018 var alle leilighetene i prosjekt 39068 solgt, men det gjensto overtagelse på én leilighet.</t>
  </si>
  <si>
    <t>Prosjektene 39082 Myklebust felt CB-6-12-13, 38 leiligheter for salg og 39084 Myklebust felt CB-6-12-13, 9 kommunale leiligheter må sees i sammenheng da de i realiteten er ett prosjekt. Prosjektene var ferdigstilt i 2016. Ved utgangen av 2018 gjensto det å selge 20 leiligheter i prosjekt 39082.</t>
  </si>
  <si>
    <t>Det gjenstår noen avklaringer med grunneiere før traséen kan sluttføres. Det forventes at traséen ferdigstilles i løpet av 2019.</t>
  </si>
  <si>
    <t xml:space="preserve">Prosjektet ble lagt ut på Doffin i mai 2018 med frist juli 2018. Ved fristens utløp var det kommet inn ett anbud over prosjektets totalramme. Resultatet av forhandlingene ble lagt frem for formannskapet i møtet 18. desember 2018, f-sak 90/2018. </t>
  </si>
  <si>
    <t xml:space="preserve">Midlene avsatt i 2018 ble benyttet til radontiltak i Snøde barnehage. </t>
  </si>
  <si>
    <t>Prosjektet gjelder administrasjonskostander for prosjektledelse i seksjon Utvikling. Administrasjonskostnadene fordeles videre på det enkelte investeringsprosjekt i forbindelse med regnskapsavslutning. Mindreforbruket i 2018 skyldes at det ikke ble ansatt vikar for ansatt i fravær før i slutten av året.</t>
  </si>
  <si>
    <t>19670</t>
  </si>
  <si>
    <t>Kjøp av gnr./bnr. 6/153 og 6/140</t>
  </si>
  <si>
    <t>Tomten ble ervervet i 2018. Prosjektet avsluttes i forbindelse med regnskapsavslutning 2018.</t>
  </si>
  <si>
    <t>Superlekeplass Sola sentrum</t>
  </si>
  <si>
    <t>Prosjektet er fremdeles i planleggingsfasen.</t>
  </si>
  <si>
    <t>Krigshistorisk museum, Sømmevågen (omb. eksist. bygg)</t>
  </si>
  <si>
    <t>Ved anbud:             2 600 000</t>
  </si>
  <si>
    <t>Prosjektet ble satt på vent i 2018 i påvente av avklaringer og vil bli sluttført i 2019.</t>
  </si>
  <si>
    <t>Ved forprosjekt:           6 000 000</t>
  </si>
  <si>
    <t>Ved anbud:           3 000 000</t>
  </si>
  <si>
    <t>Midlene avsatt i 2018 ble benyttet til nye himlingsplater i Storsalen, ombygging av kiosk/lager og kjøp av mobil scene til Sola kulturhus.</t>
  </si>
  <si>
    <t>39050</t>
  </si>
  <si>
    <t>Bokollektiv Skadbergv./Åsenv., 4 leil. + pers.base (BSHP) (rus/psyk.)</t>
  </si>
  <si>
    <t>Prosjektene 39050 Bokollektiv Skadbergvegen/Åsenvegen, 4 leiligheter og personalbase (BSHP), 39068 Skadbergvegen/Åsenvegen lavblokker, 50 leiligheter for salg og 39074 Skadbergvegen/Åsenvegen lavblokker, 10 kommunale leiligheter må sees i sammenheng da de i realiteten er ett prosjekt. Prosjektene ble ferdigstilt i 2016.</t>
  </si>
  <si>
    <t>39074</t>
  </si>
  <si>
    <t>Skadbergv./Åsenv. lavbl., 10 komm. leil. (BSHP)</t>
  </si>
  <si>
    <t>Ved anbud:       9 687 000</t>
  </si>
  <si>
    <t>Ved anbud:       25 195 000</t>
  </si>
  <si>
    <t>Myklebust felt CB-6-12-13, 9 komm. leil. (4 leil. BSHP)</t>
  </si>
  <si>
    <t>Ved anbud:    23 374 000</t>
  </si>
  <si>
    <t>Prosjektene 39082 Myklebust felt CB-6-12-13, 38 leiligheter for salg og 39084 Myklebust felt CB-6-12-13, 9 kommunale leiligheter må sees i sammenheng da de i realiteten er ett prosjekt. Prosjektene var ferdigstilt i 2016. Seks av boligene er vedtatt solgt da det ikke lengre er behov for disse, salg pågår.</t>
  </si>
  <si>
    <t>Prosjektet benyttes til kjøp og salg av kommunale gjennomgangsboliger for å holde kommunens boligportefølje.</t>
  </si>
  <si>
    <t>Midlene avsatt i 2018 ble blant annet benyttet til solskjerming på Skadberg skole, ledelinje på Grannes skole, trapperekkverker og trappemarkeringer utendørs på Grannes skole.</t>
  </si>
  <si>
    <t>Prosjektet ble behandlet av formannskapet i sak 63/2018, møte 4. september. Detaljreguleringsarbeid pågår parallelt med forprosjekt og tegning av bygg. Prosjektet vil bli lagt ut på anbud våren 2019.</t>
  </si>
  <si>
    <t>Selve bygget er ferdigstilt årsskiftet 2017/2018, det gjenstår såing av plen som vil bli gjennomført våren 2019.</t>
  </si>
  <si>
    <t>39044</t>
  </si>
  <si>
    <t>Sola sjukeheim, div. ombygging (test.gave)</t>
  </si>
  <si>
    <t>Prosjektet avsluttes i forbindelse med regnskapsavslutning 2018.</t>
  </si>
  <si>
    <t>39076</t>
  </si>
  <si>
    <t>Myklebust felt BB-9, 2 komm. leil.</t>
  </si>
  <si>
    <t>Ved anbud:       7 500 000</t>
  </si>
  <si>
    <t>Boligene ble overtatt i 2018. Prosjektet avsluttes i forbindelse med regnskapsavslutning 2018.</t>
  </si>
  <si>
    <t>Påbygget sto ferdig i 2017. Det er i tillegg utført tiltak i eksisterende bygg for oppgraderinger av lærerrom. Prosjektet avsluttes i forbindelse med regnskapsavslutning 2018.</t>
  </si>
  <si>
    <t>Nybygg og rehabilitering av eksisterende bygg, samt riving av den eldste bygningen ble ferdigstilt i årsskiftet 2016/1017. Arbeidet med å montere lekeapparater gjenstår grunnet forsinkelser for Statens Vegvesen på TKV.</t>
  </si>
  <si>
    <t>Skolebruksplan, Kjerrberget ungdomsskole (trinn 1)</t>
  </si>
  <si>
    <t>Behovet for de midlertidige klasserommene i Kornbergvegen har endret seg. Prosjektet blir omtalt i 1. tertial 2019.</t>
  </si>
  <si>
    <t>Ved forprosjekt:    7 500 000</t>
  </si>
  <si>
    <t>Ved forprosjekt:  269 000 000</t>
  </si>
  <si>
    <t>Ved forprosjekt:   9 200 000</t>
  </si>
  <si>
    <t>Ved forprosjekt: 10 711 000</t>
  </si>
  <si>
    <t>Prosjektet er ferdigstilt og overlevert Sola pistolklubb. Prosjektet avsluttes i forbindelse med regnskapsavslutningen 2018.</t>
  </si>
  <si>
    <t>Skateanlegg Stangelandsenteret</t>
  </si>
  <si>
    <t>Prosjektet er ferdigstilt og avsluttes i forbindelse med regnskapsavslutningen 2018.</t>
  </si>
  <si>
    <t>49642</t>
  </si>
  <si>
    <t>Trimpark Hålandskogen</t>
  </si>
  <si>
    <t>49646</t>
  </si>
  <si>
    <t>Skatepark Dysjaland</t>
  </si>
  <si>
    <t>Åsenhallen A, tribuner/kontorer</t>
  </si>
  <si>
    <t>Prosjektet avsluttes i forbindelse med regnskapsavslutning 2018. Prosjektet har mottatt totalt kr 5,83 mill. i spillemidler mot forhåndsgodkjent kr 5,0 mill.</t>
  </si>
  <si>
    <t xml:space="preserve">Det er gjennomført miljøsanering og omlegging av overvann for BMX-banen på Soma. </t>
  </si>
  <si>
    <t>59536</t>
  </si>
  <si>
    <t>Prosjektledelse Sola Arena</t>
  </si>
  <si>
    <t>Prosjektledelse for arbeid med Sola Arena. Skal viderefaktureres.</t>
  </si>
  <si>
    <t>Grunnet problemer med løfteanordningen på utførende renovatørs biler ble det i 2018 startet opp med utskiftning av dunker fra 120 liter til 140 liter. Dette måtte gjøres grunet HMS-hensyn i kontrakten med kommunen og har medført en merkostnad.</t>
  </si>
  <si>
    <t>Bevilgningen er i 2018 benyttet til mindre uforutsette tiltak.</t>
  </si>
  <si>
    <t>Bevilgningen er i 2018 benyttet til anskaffelse av måleutstyr/loggere.</t>
  </si>
  <si>
    <t>59339</t>
  </si>
  <si>
    <t>VA49 Røyneberg</t>
  </si>
  <si>
    <t>Ved forprosjekt (alle delstrekk):    13 000 000       Ved anbud (delstrekk 1): 6 000 000</t>
  </si>
  <si>
    <t>Oppstarten av prosjektet er utstatt grunnet manglende planleggingskapasitet. Prosjektet må sees i sammenheng med prosjekt 59359 VA40 Grotnes nord og 59360 VA42 Grotnes sør.</t>
  </si>
  <si>
    <t>Omlegging av kommunale VA-ledninger i forbindelse med at Statens vegvesen bygger rundkjøring og undergang i Rægekrossen. Påløpte kostnader er knyttet til oppfølging av prosjektet.</t>
  </si>
  <si>
    <t>59355</t>
  </si>
  <si>
    <t>VA06 Torkelsparken del 1</t>
  </si>
  <si>
    <t xml:space="preserve">Reguleringsplanen for området er ikke ferdigstilt, og prosjektet er derfor utsatt i påvente av denne. </t>
  </si>
  <si>
    <t>I forbindelse med utbytting i privat regi må kommunen utføre arbeider på kommunale anlegg. Prosjektet er kommunens andel av disse kostnadene.</t>
  </si>
  <si>
    <t>59359</t>
  </si>
  <si>
    <t>VA40 Grotnes nord</t>
  </si>
  <si>
    <t>Ved forprosjekt: 18 400 000</t>
  </si>
  <si>
    <t>Saneringsprosjekt. Prosjektet må sees i sammenheng med prosjekt 59339 VA49 Røyneberg og 59360 VA42 Grotnes sør.</t>
  </si>
  <si>
    <t>Saneringsprosjekt. Prosjektet må sees i sammenheng med prosjekt 59339 VA49 Røyneberg og 59359 VA40 Grotnes nord.</t>
  </si>
  <si>
    <t xml:space="preserve">Prosjektet ble ikke startet opp i 2019 grunnet manglende kapasitet for planlegging og oppfølging. </t>
  </si>
  <si>
    <t>59368</t>
  </si>
  <si>
    <t>VA178 Ljosheimkroken</t>
  </si>
  <si>
    <t>Ved forprosjekt:     5 100 000</t>
  </si>
  <si>
    <t>Det må gjennomføres en mindre reguleringsendring før oppstart av prosjektet.</t>
  </si>
  <si>
    <t xml:space="preserve">Prosjektet ble ferdigstilt i 2018, og avsluttes i forbindelse med regnskapsavslutningen. </t>
  </si>
  <si>
    <t>Prosjektet er under utførelse.</t>
  </si>
  <si>
    <t>Midlene brukt i 2018 ble benyttet til kjøp av to varebiler til VA-beredskap.</t>
  </si>
  <si>
    <t>Bevilgningen ble i 2018 benyttet til opprustning av det eksisterende gatelysnettet og utskfitningen av gamle armaturer med kvikksølv.</t>
  </si>
  <si>
    <t xml:space="preserve">Midlene avsatt i 2018 ble benyttet til trafikksikringstiltak i henhold til prioriteringer bestemt i trafikksikringsgruppen. </t>
  </si>
  <si>
    <t>Midlene avsatt i 2018 ble benyttet til diverse trafikksikringstiltak, blant annet oppgradering, merking og skilting.</t>
  </si>
  <si>
    <t>Midlene avsatt i 2018 ble benyttet til mindre prosjekter.</t>
  </si>
  <si>
    <t>59640</t>
  </si>
  <si>
    <t>GPS, kart/oppmåling</t>
  </si>
  <si>
    <t>59671</t>
  </si>
  <si>
    <t>Digitalisering av arkiv (Areal)</t>
  </si>
  <si>
    <t>Ved anbud:      2 513 000</t>
  </si>
  <si>
    <t>Ved anbud:     1 500 000</t>
  </si>
  <si>
    <t>Arbeidene startet opp våren 2018 og forventes ferdigstilt våren 2019.</t>
  </si>
  <si>
    <t>Kjøp av tomt Sola sentrum nord</t>
  </si>
  <si>
    <t>Tomten ble ervervet i 2017. Prosjektet avsluttes i forbindelse med regnskapsavslutningen 2018.</t>
  </si>
  <si>
    <t>Tomten ble ervervet i 2016. Prosjektet avsluttes i forbindelse med regnskapsavslutningen 2018.</t>
  </si>
  <si>
    <t>Kjøp av areal Solastranden</t>
  </si>
  <si>
    <t>Bofellesskap, Myklebust BB-10, 7 leil./pers.base</t>
  </si>
  <si>
    <t>6 boliger med base, pilotprosjekt</t>
  </si>
  <si>
    <t>Ved forprosjekt:   27 074 000</t>
  </si>
  <si>
    <t>Levekår arbeider med kartlegging av behov.</t>
  </si>
  <si>
    <t>Hovedskyning vann g/S-veg Myklebust-Jåsund</t>
  </si>
  <si>
    <t>59327</t>
  </si>
  <si>
    <t>VA18 Bergjevegen</t>
  </si>
  <si>
    <t>Skadbergvegen nord</t>
  </si>
  <si>
    <t>Tanangerhallen, utvidelse parkering</t>
  </si>
  <si>
    <t>Turveg Tananger indre havn, bryggeområder</t>
  </si>
  <si>
    <t>Ved anbud:    2 600 000</t>
  </si>
  <si>
    <t>Sola arena, tomt (eiendom)</t>
  </si>
  <si>
    <t>19100</t>
  </si>
  <si>
    <t>Tiltakspakke: Stangelandsenteret, utbedringer</t>
  </si>
  <si>
    <t>19101</t>
  </si>
  <si>
    <t>Tiltakspakke: Stangelandsenteret, utbedring rigg</t>
  </si>
  <si>
    <t>19102</t>
  </si>
  <si>
    <t>Tiltakspakke: Sola sjø, rehabilitering</t>
  </si>
  <si>
    <t>29621</t>
  </si>
  <si>
    <t>Tiltakspakke: Tananger u-skole, oppgrad. uteområde</t>
  </si>
  <si>
    <t>59458</t>
  </si>
  <si>
    <t>Tiltakspakke: Etablering gangfelt/fortausforb.</t>
  </si>
  <si>
    <t>59459</t>
  </si>
  <si>
    <t>Tiltakspakke: Intensivbelysning gangfelt</t>
  </si>
  <si>
    <t>59677</t>
  </si>
  <si>
    <t>Tiltakspakke: Tananger svømmehall, gymsal/gard.</t>
  </si>
  <si>
    <t>59678</t>
  </si>
  <si>
    <t>Tiltakspakke: Åsenhallen, rehab. utvendig trapp</t>
  </si>
  <si>
    <t>59680</t>
  </si>
  <si>
    <t>Tiltakspakke: Åsenhallen, LED-lys</t>
  </si>
  <si>
    <t>Prosjektet er en del av tiltakene som ble utført som følge av at Sola kommune har mottatt midler i statens tiltakspakke for å redusere arbeidsledigheten på Sør- og Vestlandet i 2016 og 2017. Prosjektet avsluttes i forbindelse med regnskapsavslutningen 2018.</t>
  </si>
  <si>
    <t>Nytt sykehjem Sola sentrum</t>
  </si>
  <si>
    <t>VA Sola sentrum</t>
  </si>
  <si>
    <t>Som følge av oppføringen av Sola Arena har kommunen kostnader for å tiltre eierskap i Multihallen og Storhallen IKS. Tiltredelsen skjedde i 2018, og prosjektet avsluttes i forbidnelse med årsavslutning 2018.</t>
  </si>
  <si>
    <t xml:space="preserve">Det ble i 2018 bygd ut WiFi i kommunale bygg benyttet av tjenesteområde Levekår som en del av satsningen på e-rom og helseteknologi. </t>
  </si>
  <si>
    <t>Prosjektet benyttes til å bygge ut infrastruktur som fibernettverk og sentrale IKT-løsninger.</t>
  </si>
  <si>
    <t xml:space="preserve">Midlene bevilget ble i 2018 benyttet til innkjøp ig utskiftning av Chromebooks i skolene. Det kjøpes hvert år inn nye Chromebooks til 5. og 8. trinn, som benytter dem i tre år. Deretter gjenbrukes dem som klassesett for 1.-4. klasse. </t>
  </si>
  <si>
    <t>Midlene bevilget i 2018 ble benyttet til inventar og utrustning på Dysjaland skole.</t>
  </si>
  <si>
    <t>Midlene bevilget i 2018 ble benyttet til innkjøp av inventar ved kommunens helseinstitusjoner.</t>
  </si>
  <si>
    <t>Midlene ble i 2018 benyttet til investeringer i eLås, kjøp av nye moduler i Gerica Lifecar og kjøp av digiSos.</t>
  </si>
  <si>
    <t>Prosjektet er utsatt i påvente av TKV.</t>
  </si>
  <si>
    <t>Prosjektet omfatter rundkjøring og vei på Skadberg. Prosjektet avsluttes i forbindelse med regnskapsavslutningen 2018.</t>
  </si>
  <si>
    <t xml:space="preserve">Prosjektet er midlertidig stanset i påvente av private aktører som har prosjekter i Tananger indre havn. </t>
  </si>
  <si>
    <t>Opplastningen av den siste delen av prosjektet pågår, og det forventes at prosjektet ferdigstilles innenfor prosjektets ramme i 2019.</t>
  </si>
  <si>
    <t>Prosjektet var ferdigstilt i 2016. Det siste rekkehuset ble solgt januar 2019.</t>
  </si>
  <si>
    <t>Se årsrapport avsnitt 2.3.1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</si>
</sst>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name val="Calibri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NumberFormat="1" applyAlignment="1">
      <alignment horizontal="left" vertical="top"/>
    </xf>
    <xf numFmtId="0" fontId="3" fillId="0" borderId="0" xfId="0" applyFont="1" applyAlignment="1">
      <alignment vertical="top"/>
    </xf>
    <xf numFmtId="3" fontId="0" fillId="0" borderId="0" xfId="0" applyNumberFormat="1" applyAlignment="1">
      <alignment vertical="top"/>
    </xf>
    <xf numFmtId="3" fontId="0" fillId="0" borderId="0" xfId="0" applyNumberForma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Alignment="1">
      <alignment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15">
    <dxf>
      <alignment vertical="top" textRotation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numFmt numFmtId="3" formatCode="#,##0"/>
      <alignment horizontal="general" vertical="top" textRotation="0" wrapText="1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numFmt numFmtId="3" formatCode="#,##0"/>
      <alignment vertical="top" textRotation="0" indent="0" justifyLastLine="0" shrinkToFit="0" readingOrder="0"/>
    </dxf>
    <dxf>
      <alignment vertical="top" textRotation="0" indent="0" justifyLastLine="0" shrinkToFit="0" readingOrder="0"/>
    </dxf>
    <dxf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1" name="Tabell1" displayName="Tabell1" ref="A1:M120" totalsRowShown="0" headerRowDxfId="1" dataDxfId="0">
  <tableColumns count="13">
    <tableColumn id="1" name="Prosjekt-nummer" dataDxfId="14"/>
    <tableColumn id="2" name="Prosjekt" dataDxfId="13"/>
    <tableColumn id="3" name="Regn. 2018" dataDxfId="12"/>
    <tableColumn id="4" name="Bud. 2018" dataDxfId="11"/>
    <tableColumn id="5" name="Avvik 2018" dataDxfId="10"/>
    <tableColumn id="9" name="Regn. t.o.m 2018" dataDxfId="9"/>
    <tableColumn id="10" name="Budsjett t.o.m. 2018" dataDxfId="8"/>
    <tableColumn id="11" name="Avvik t.o.m. 2018" dataDxfId="7">
      <calculatedColumnFormula>Tabell1[[#This Row],[Budsjett t.o.m. 2018]]-Tabell1[[#This Row],[Regn. t.o.m 2018]]</calculatedColumnFormula>
    </tableColumn>
    <tableColumn id="16" name="Opprinnelig vedtatt total budsjett-ramme" dataDxfId="6"/>
    <tableColumn id="12" name="Gjeldende vedtatt total budsjett-ramme" dataDxfId="5"/>
    <tableColumn id="13" name="Avvik total budsjett-ramme" dataDxfId="4">
      <calculatedColumnFormula>Tabell1[[#This Row],[Gjeldende vedtatt total budsjett-ramme]]-Tabell1[[#This Row],[Regn. t.o.m 2018]]</calculatedColumnFormula>
    </tableColumn>
    <tableColumn id="17" name="Forventet total budsjett-ramme" dataDxfId="3"/>
    <tableColumn id="14" name="Kommentar/tiltak" dataDxfId="2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showGridLines="0" tabSelected="1" zoomScale="90" zoomScaleNormal="90" workbookViewId="0">
      <pane ySplit="1" topLeftCell="A2" activePane="bottomLeft" state="frozen"/>
      <selection pane="bottomLeft" activeCell="D3" sqref="D3"/>
    </sheetView>
  </sheetViews>
  <sheetFormatPr baseColWidth="10" defaultColWidth="9.1328125" defaultRowHeight="14.25" x14ac:dyDescent="0.45"/>
  <cols>
    <col min="1" max="1" width="8.73046875" style="11" customWidth="1"/>
    <col min="2" max="2" width="54.46484375" style="9" bestFit="1" customWidth="1"/>
    <col min="3" max="4" width="10.6640625" style="9" bestFit="1" customWidth="1"/>
    <col min="5" max="5" width="10.265625" style="9" bestFit="1" customWidth="1"/>
    <col min="6" max="6" width="10.6640625" style="9" bestFit="1" customWidth="1"/>
    <col min="7" max="7" width="12.796875" style="9" bestFit="1" customWidth="1"/>
    <col min="8" max="8" width="10.59765625" style="9" bestFit="1" customWidth="1"/>
    <col min="9" max="9" width="11.73046875" style="3" customWidth="1"/>
    <col min="10" max="11" width="12.86328125" style="9" customWidth="1"/>
    <col min="12" max="12" width="13.796875" style="9" bestFit="1" customWidth="1"/>
    <col min="13" max="13" width="50.796875" style="3" bestFit="1" customWidth="1"/>
    <col min="14" max="16384" width="9.1328125" style="9"/>
  </cols>
  <sheetData>
    <row r="1" spans="1:13" s="3" customFormat="1" ht="60" customHeight="1" x14ac:dyDescent="0.45">
      <c r="A1" s="1" t="s">
        <v>84</v>
      </c>
      <c r="B1" s="2" t="s">
        <v>83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4" t="s">
        <v>129</v>
      </c>
      <c r="I1" s="2" t="s">
        <v>86</v>
      </c>
      <c r="J1" s="4" t="s">
        <v>87</v>
      </c>
      <c r="K1" s="4" t="s">
        <v>85</v>
      </c>
      <c r="L1" s="4" t="s">
        <v>88</v>
      </c>
      <c r="M1" s="3" t="s">
        <v>5</v>
      </c>
    </row>
    <row r="2" spans="1:13" ht="28.5" x14ac:dyDescent="0.45">
      <c r="A2" s="5">
        <v>19016</v>
      </c>
      <c r="B2" s="6" t="s">
        <v>15</v>
      </c>
      <c r="C2" s="7">
        <v>120088306</v>
      </c>
      <c r="D2" s="7">
        <v>123157000</v>
      </c>
      <c r="E2" s="7">
        <f>Tabell1[[#This Row],[Bud. 2018]]-Tabell1[[#This Row],[Regn. 2018]]</f>
        <v>3068694</v>
      </c>
      <c r="F2" s="7">
        <v>172963430</v>
      </c>
      <c r="G2" s="7">
        <v>191307000</v>
      </c>
      <c r="H2" s="7">
        <f>Tabell1[[#This Row],[Budsjett t.o.m. 2018]]-Tabell1[[#This Row],[Regn. t.o.m 2018]]</f>
        <v>18343570</v>
      </c>
      <c r="I2" s="8" t="s">
        <v>89</v>
      </c>
      <c r="J2" s="7">
        <v>305456000</v>
      </c>
      <c r="K2" s="7">
        <f>Tabell1[[#This Row],[Gjeldende vedtatt total budsjett-ramme]]-Tabell1[[#This Row],[Regn. t.o.m 2018]]</f>
        <v>132492570</v>
      </c>
      <c r="L2" s="7">
        <v>305456000</v>
      </c>
      <c r="M2" s="3" t="s">
        <v>283</v>
      </c>
    </row>
    <row r="3" spans="1:13" ht="57" x14ac:dyDescent="0.45">
      <c r="A3" s="5">
        <v>19017</v>
      </c>
      <c r="B3" s="9" t="s">
        <v>30</v>
      </c>
      <c r="C3" s="7">
        <v>409068</v>
      </c>
      <c r="D3" s="7">
        <v>500000</v>
      </c>
      <c r="E3" s="7">
        <f>Tabell1[[#This Row],[Bud. 2018]]-Tabell1[[#This Row],[Regn. 2018]]</f>
        <v>90932</v>
      </c>
      <c r="F3" s="7"/>
      <c r="G3" s="7"/>
      <c r="H3" s="7"/>
      <c r="I3" s="8"/>
      <c r="J3" s="7"/>
      <c r="K3" s="7"/>
      <c r="L3" s="7"/>
      <c r="M3" s="10" t="s">
        <v>167</v>
      </c>
    </row>
    <row r="4" spans="1:13" ht="42.75" x14ac:dyDescent="0.45">
      <c r="A4" s="5">
        <v>19020</v>
      </c>
      <c r="B4" s="9" t="s">
        <v>16</v>
      </c>
      <c r="C4" s="7">
        <v>1485105</v>
      </c>
      <c r="D4" s="7">
        <v>500000</v>
      </c>
      <c r="E4" s="7">
        <f>Tabell1[[#This Row],[Bud. 2018]]-Tabell1[[#This Row],[Regn. 2018]]</f>
        <v>-985105</v>
      </c>
      <c r="F4" s="7">
        <v>3507307</v>
      </c>
      <c r="G4" s="7">
        <v>3250000</v>
      </c>
      <c r="H4" s="7">
        <f>Tabell1[[#This Row],[Budsjett t.o.m. 2018]]-Tabell1[[#This Row],[Regn. t.o.m 2018]]</f>
        <v>-257307</v>
      </c>
      <c r="I4" s="7"/>
      <c r="J4" s="7">
        <v>3250000</v>
      </c>
      <c r="K4" s="7">
        <f>Tabell1[[#This Row],[Gjeldende vedtatt total budsjett-ramme]]-Tabell1[[#This Row],[Regn. t.o.m 2018]]</f>
        <v>-257307</v>
      </c>
      <c r="L4" s="7">
        <v>3250000</v>
      </c>
      <c r="M4" s="10" t="s">
        <v>272</v>
      </c>
    </row>
    <row r="5" spans="1:13" ht="28.5" x14ac:dyDescent="0.45">
      <c r="A5" s="5">
        <v>19022</v>
      </c>
      <c r="B5" s="9" t="s">
        <v>31</v>
      </c>
      <c r="C5" s="7">
        <v>375000</v>
      </c>
      <c r="D5" s="7">
        <v>500000</v>
      </c>
      <c r="E5" s="7">
        <f>Tabell1[[#This Row],[Bud. 2018]]-Tabell1[[#This Row],[Regn. 2018]]</f>
        <v>125000</v>
      </c>
      <c r="F5" s="7"/>
      <c r="G5" s="7"/>
      <c r="H5" s="7"/>
      <c r="I5" s="8"/>
      <c r="J5" s="7"/>
      <c r="K5" s="7"/>
      <c r="L5" s="7"/>
      <c r="M5" s="3" t="s">
        <v>143</v>
      </c>
    </row>
    <row r="6" spans="1:13" ht="28.5" x14ac:dyDescent="0.45">
      <c r="A6" s="5">
        <v>19023</v>
      </c>
      <c r="B6" s="9" t="s">
        <v>80</v>
      </c>
      <c r="C6" s="7">
        <v>15760002</v>
      </c>
      <c r="D6" s="7">
        <v>6776000</v>
      </c>
      <c r="E6" s="7">
        <f>Tabell1[[#This Row],[Bud. 2018]]-Tabell1[[#This Row],[Regn. 2018]]</f>
        <v>-8984002</v>
      </c>
      <c r="F6" s="7">
        <v>19527272</v>
      </c>
      <c r="G6" s="7">
        <v>31776000</v>
      </c>
      <c r="H6" s="7">
        <f>Tabell1[[#This Row],[Budsjett t.o.m. 2018]]-Tabell1[[#This Row],[Regn. t.o.m 2018]]</f>
        <v>12248728</v>
      </c>
      <c r="I6" s="8" t="s">
        <v>90</v>
      </c>
      <c r="J6" s="7">
        <v>70596000</v>
      </c>
      <c r="K6" s="7">
        <f>Tabell1[[#This Row],[Gjeldende vedtatt total budsjett-ramme]]-Tabell1[[#This Row],[Regn. t.o.m 2018]]</f>
        <v>51068728</v>
      </c>
      <c r="L6" s="7">
        <v>70596000</v>
      </c>
      <c r="M6" s="3" t="s">
        <v>283</v>
      </c>
    </row>
    <row r="7" spans="1:13" ht="28.5" x14ac:dyDescent="0.45">
      <c r="A7" s="5" t="s">
        <v>135</v>
      </c>
      <c r="B7" s="9" t="s">
        <v>136</v>
      </c>
      <c r="C7" s="7">
        <v>0</v>
      </c>
      <c r="D7" s="7">
        <v>0</v>
      </c>
      <c r="E7" s="7">
        <f>Tabell1[[#This Row],[Bud. 2018]]-Tabell1[[#This Row],[Regn. 2018]]</f>
        <v>0</v>
      </c>
      <c r="F7" s="7">
        <v>1403539</v>
      </c>
      <c r="G7" s="7">
        <v>1575000</v>
      </c>
      <c r="H7" s="7">
        <f>Tabell1[[#This Row],[Budsjett t.o.m. 2018]]-Tabell1[[#This Row],[Regn. t.o.m 2018]]</f>
        <v>171461</v>
      </c>
      <c r="I7" s="8"/>
      <c r="J7" s="7">
        <v>1575000</v>
      </c>
      <c r="K7" s="7">
        <f>Tabell1[[#This Row],[Gjeldende vedtatt total budsjett-ramme]]-Tabell1[[#This Row],[Regn. t.o.m 2018]]</f>
        <v>171461</v>
      </c>
      <c r="L7" s="7">
        <v>1575000</v>
      </c>
      <c r="M7" s="3" t="s">
        <v>187</v>
      </c>
    </row>
    <row r="8" spans="1:13" ht="28.5" x14ac:dyDescent="0.45">
      <c r="A8" s="5">
        <v>19025</v>
      </c>
      <c r="B8" s="9" t="s">
        <v>81</v>
      </c>
      <c r="C8" s="7">
        <v>14620978</v>
      </c>
      <c r="D8" s="7">
        <v>13770000</v>
      </c>
      <c r="E8" s="7">
        <f>Tabell1[[#This Row],[Bud. 2018]]-Tabell1[[#This Row],[Regn. 2018]]</f>
        <v>-850978</v>
      </c>
      <c r="F8" s="7">
        <v>14681559</v>
      </c>
      <c r="G8" s="7">
        <v>14770000</v>
      </c>
      <c r="H8" s="7">
        <f>Tabell1[[#This Row],[Budsjett t.o.m. 2018]]-Tabell1[[#This Row],[Regn. t.o.m 2018]]</f>
        <v>88441</v>
      </c>
      <c r="I8" s="8" t="s">
        <v>91</v>
      </c>
      <c r="J8" s="7">
        <v>14770000</v>
      </c>
      <c r="K8" s="7">
        <f>Tabell1[[#This Row],[Gjeldende vedtatt total budsjett-ramme]]-Tabell1[[#This Row],[Regn. t.o.m 2018]]</f>
        <v>88441</v>
      </c>
      <c r="L8" s="7">
        <v>14770000</v>
      </c>
      <c r="M8" s="3" t="s">
        <v>283</v>
      </c>
    </row>
    <row r="9" spans="1:13" ht="71.25" x14ac:dyDescent="0.45">
      <c r="A9" s="5">
        <v>19600</v>
      </c>
      <c r="B9" s="9" t="s">
        <v>32</v>
      </c>
      <c r="C9" s="7">
        <v>5544011</v>
      </c>
      <c r="D9" s="7">
        <v>6152000</v>
      </c>
      <c r="E9" s="7">
        <f>Tabell1[[#This Row],[Bud. 2018]]-Tabell1[[#This Row],[Regn. 2018]]</f>
        <v>607989</v>
      </c>
      <c r="F9" s="7"/>
      <c r="G9" s="7"/>
      <c r="H9" s="7"/>
      <c r="I9" s="8"/>
      <c r="J9" s="7"/>
      <c r="K9" s="7"/>
      <c r="L9" s="7"/>
      <c r="M9" s="3" t="s">
        <v>144</v>
      </c>
    </row>
    <row r="10" spans="1:13" ht="28.5" x14ac:dyDescent="0.45">
      <c r="A10" s="5">
        <v>19601</v>
      </c>
      <c r="B10" s="9" t="s">
        <v>17</v>
      </c>
      <c r="C10" s="7">
        <v>1745803</v>
      </c>
      <c r="D10" s="7">
        <v>1969000</v>
      </c>
      <c r="E10" s="7">
        <f>Tabell1[[#This Row],[Bud. 2018]]-Tabell1[[#This Row],[Regn. 2018]]</f>
        <v>223197</v>
      </c>
      <c r="F10" s="7"/>
      <c r="G10" s="7"/>
      <c r="H10" s="7"/>
      <c r="I10" s="8"/>
      <c r="J10" s="7"/>
      <c r="K10" s="7"/>
      <c r="L10" s="7"/>
      <c r="M10" s="10" t="s">
        <v>273</v>
      </c>
    </row>
    <row r="11" spans="1:13" x14ac:dyDescent="0.45">
      <c r="A11" s="5">
        <v>19604</v>
      </c>
      <c r="B11" s="9" t="s">
        <v>33</v>
      </c>
      <c r="C11" s="7">
        <v>0</v>
      </c>
      <c r="D11" s="7">
        <v>9008000</v>
      </c>
      <c r="E11" s="7">
        <f>Tabell1[[#This Row],[Bud. 2018]]-Tabell1[[#This Row],[Regn. 2018]]</f>
        <v>9008000</v>
      </c>
      <c r="F11" s="7"/>
      <c r="G11" s="7"/>
      <c r="H11" s="7"/>
      <c r="I11" s="8"/>
      <c r="J11" s="7"/>
      <c r="K11" s="7"/>
      <c r="L11" s="7"/>
      <c r="M11" s="3" t="s">
        <v>283</v>
      </c>
    </row>
    <row r="12" spans="1:13" x14ac:dyDescent="0.45">
      <c r="A12" s="5">
        <v>19606</v>
      </c>
      <c r="B12" s="9" t="s">
        <v>18</v>
      </c>
      <c r="C12" s="7">
        <v>3975418</v>
      </c>
      <c r="D12" s="7">
        <v>4073000</v>
      </c>
      <c r="E12" s="7">
        <f>Tabell1[[#This Row],[Bud. 2018]]-Tabell1[[#This Row],[Regn. 2018]]</f>
        <v>97582</v>
      </c>
      <c r="F12" s="7"/>
      <c r="G12" s="7"/>
      <c r="H12" s="7"/>
      <c r="I12" s="8"/>
      <c r="J12" s="7"/>
      <c r="K12" s="7"/>
      <c r="L12" s="7"/>
      <c r="M12" s="3" t="s">
        <v>137</v>
      </c>
    </row>
    <row r="13" spans="1:13" ht="42.75" x14ac:dyDescent="0.45">
      <c r="A13" s="5">
        <v>19653</v>
      </c>
      <c r="B13" s="9" t="s">
        <v>19</v>
      </c>
      <c r="C13" s="7">
        <v>0</v>
      </c>
      <c r="D13" s="7">
        <v>0</v>
      </c>
      <c r="E13" s="7">
        <f>Tabell1[[#This Row],[Bud. 2018]]-Tabell1[[#This Row],[Regn. 2018]]</f>
        <v>0</v>
      </c>
      <c r="F13" s="7">
        <v>6156148</v>
      </c>
      <c r="G13" s="7">
        <v>7300000</v>
      </c>
      <c r="H13" s="7">
        <f>Tabell1[[#This Row],[Budsjett t.o.m. 2018]]-Tabell1[[#This Row],[Regn. t.o.m 2018]]</f>
        <v>1143852</v>
      </c>
      <c r="I13" s="8" t="s">
        <v>92</v>
      </c>
      <c r="J13" s="7">
        <v>7300000</v>
      </c>
      <c r="K13" s="7">
        <f>Tabell1[[#This Row],[Gjeldende vedtatt total budsjett-ramme]]-Tabell1[[#This Row],[Regn. t.o.m 2018]]</f>
        <v>1143852</v>
      </c>
      <c r="L13" s="7">
        <v>7300000</v>
      </c>
      <c r="M13" s="3" t="s">
        <v>138</v>
      </c>
    </row>
    <row r="14" spans="1:13" ht="28.5" x14ac:dyDescent="0.45">
      <c r="A14" s="5">
        <v>19654</v>
      </c>
      <c r="B14" s="9" t="s">
        <v>34</v>
      </c>
      <c r="C14" s="7">
        <v>0</v>
      </c>
      <c r="D14" s="7">
        <v>2500000</v>
      </c>
      <c r="E14" s="7">
        <f>Tabell1[[#This Row],[Bud. 2018]]-Tabell1[[#This Row],[Regn. 2018]]</f>
        <v>2500000</v>
      </c>
      <c r="F14" s="7">
        <v>2394543</v>
      </c>
      <c r="G14" s="7">
        <v>5000000</v>
      </c>
      <c r="H14" s="7">
        <f>Tabell1[[#This Row],[Budsjett t.o.m. 2018]]-Tabell1[[#This Row],[Regn. t.o.m 2018]]</f>
        <v>2605457</v>
      </c>
      <c r="I14" s="8" t="s">
        <v>93</v>
      </c>
      <c r="J14" s="7">
        <v>5000000</v>
      </c>
      <c r="K14" s="7">
        <f>Tabell1[[#This Row],[Gjeldende vedtatt total budsjett-ramme]]-Tabell1[[#This Row],[Regn. t.o.m 2018]]</f>
        <v>2605457</v>
      </c>
      <c r="L14" s="7">
        <v>5000000</v>
      </c>
      <c r="M14" s="3" t="s">
        <v>283</v>
      </c>
    </row>
    <row r="15" spans="1:13" ht="28.5" x14ac:dyDescent="0.45">
      <c r="A15" s="5">
        <v>19655</v>
      </c>
      <c r="B15" s="9" t="s">
        <v>76</v>
      </c>
      <c r="C15" s="7">
        <v>1391250</v>
      </c>
      <c r="D15" s="7">
        <v>1500000</v>
      </c>
      <c r="E15" s="7">
        <f>Tabell1[[#This Row],[Bud. 2018]]-Tabell1[[#This Row],[Regn. 2018]]</f>
        <v>108750</v>
      </c>
      <c r="F15" s="7">
        <v>1391250</v>
      </c>
      <c r="G15" s="7">
        <v>1500000</v>
      </c>
      <c r="H15" s="7">
        <f>Tabell1[[#This Row],[Budsjett t.o.m. 2018]]-Tabell1[[#This Row],[Regn. t.o.m 2018]]</f>
        <v>108750</v>
      </c>
      <c r="I15" s="8" t="s">
        <v>232</v>
      </c>
      <c r="J15" s="7">
        <v>1500000</v>
      </c>
      <c r="K15" s="7">
        <f>Tabell1[[#This Row],[Gjeldende vedtatt total budsjett-ramme]]-Tabell1[[#This Row],[Regn. t.o.m 2018]]</f>
        <v>108750</v>
      </c>
      <c r="L15" s="7">
        <v>1500000</v>
      </c>
      <c r="M15" s="3" t="s">
        <v>233</v>
      </c>
    </row>
    <row r="16" spans="1:13" ht="28.5" x14ac:dyDescent="0.45">
      <c r="A16" s="5">
        <v>19660</v>
      </c>
      <c r="B16" s="9" t="s">
        <v>234</v>
      </c>
      <c r="C16" s="7">
        <v>0</v>
      </c>
      <c r="D16" s="7">
        <v>0</v>
      </c>
      <c r="E16" s="7">
        <f>Tabell1[[#This Row],[Bud. 2018]]-Tabell1[[#This Row],[Regn. 2018]]</f>
        <v>0</v>
      </c>
      <c r="F16" s="7">
        <v>20036114</v>
      </c>
      <c r="G16" s="7">
        <v>19989000</v>
      </c>
      <c r="H16" s="7">
        <f>Tabell1[[#This Row],[Budsjett t.o.m. 2018]]-Tabell1[[#This Row],[Regn. t.o.m 2018]]</f>
        <v>-47114</v>
      </c>
      <c r="I16" s="8"/>
      <c r="J16" s="7">
        <v>19989000</v>
      </c>
      <c r="K16" s="7">
        <f>Tabell1[[#This Row],[Gjeldende vedtatt total budsjett-ramme]]-Tabell1[[#This Row],[Regn. t.o.m 2018]]</f>
        <v>-47114</v>
      </c>
      <c r="L16" s="7">
        <v>19989000</v>
      </c>
      <c r="M16" s="3" t="s">
        <v>236</v>
      </c>
    </row>
    <row r="17" spans="1:13" ht="28.5" x14ac:dyDescent="0.45">
      <c r="A17" s="5">
        <v>19661</v>
      </c>
      <c r="B17" s="9" t="s">
        <v>237</v>
      </c>
      <c r="C17" s="7">
        <v>0</v>
      </c>
      <c r="D17" s="7">
        <v>0</v>
      </c>
      <c r="E17" s="7">
        <f>Tabell1[[#This Row],[Bud. 2018]]-Tabell1[[#This Row],[Regn. 2018]]</f>
        <v>0</v>
      </c>
      <c r="F17" s="7">
        <v>182270</v>
      </c>
      <c r="G17" s="7">
        <v>182000</v>
      </c>
      <c r="H17" s="7">
        <f>Tabell1[[#This Row],[Budsjett t.o.m. 2018]]-Tabell1[[#This Row],[Regn. t.o.m 2018]]</f>
        <v>-270</v>
      </c>
      <c r="I17" s="8"/>
      <c r="J17" s="7">
        <v>182000</v>
      </c>
      <c r="K17" s="7">
        <f>Tabell1[[#This Row],[Gjeldende vedtatt total budsjett-ramme]]-Tabell1[[#This Row],[Regn. t.o.m 2018]]</f>
        <v>-270</v>
      </c>
      <c r="L17" s="7">
        <v>182000</v>
      </c>
      <c r="M17" s="3" t="s">
        <v>235</v>
      </c>
    </row>
    <row r="18" spans="1:13" ht="28.5" x14ac:dyDescent="0.45">
      <c r="A18" s="11" t="s">
        <v>145</v>
      </c>
      <c r="B18" s="9" t="s">
        <v>146</v>
      </c>
      <c r="C18" s="7">
        <v>236275</v>
      </c>
      <c r="D18" s="7">
        <v>236000</v>
      </c>
      <c r="E18" s="7">
        <f>Tabell1[[#This Row],[Bud. 2018]]-Tabell1[[#This Row],[Regn. 2018]]</f>
        <v>-275</v>
      </c>
      <c r="F18" s="7">
        <v>236275</v>
      </c>
      <c r="G18" s="7">
        <v>236000</v>
      </c>
      <c r="H18" s="7">
        <f>Tabell1[[#This Row],[Budsjett t.o.m. 2018]]-Tabell1[[#This Row],[Regn. t.o.m 2018]]</f>
        <v>-275</v>
      </c>
      <c r="I18" s="8"/>
      <c r="J18" s="7">
        <v>236000</v>
      </c>
      <c r="K18" s="7">
        <f>Tabell1[[#This Row],[Gjeldende vedtatt total budsjett-ramme]]-Tabell1[[#This Row],[Regn. t.o.m 2018]]</f>
        <v>-275</v>
      </c>
      <c r="L18" s="7">
        <v>236000</v>
      </c>
      <c r="M18" s="3" t="s">
        <v>147</v>
      </c>
    </row>
    <row r="19" spans="1:13" ht="42.75" x14ac:dyDescent="0.45">
      <c r="A19" s="5">
        <v>29060</v>
      </c>
      <c r="B19" s="9" t="s">
        <v>43</v>
      </c>
      <c r="C19" s="7">
        <v>2323291</v>
      </c>
      <c r="D19" s="7">
        <v>0</v>
      </c>
      <c r="E19" s="7">
        <f>Tabell1[[#This Row],[Bud. 2018]]-Tabell1[[#This Row],[Regn. 2018]]</f>
        <v>-2323291</v>
      </c>
      <c r="F19" s="7">
        <v>35281472</v>
      </c>
      <c r="G19" s="7">
        <v>35000000</v>
      </c>
      <c r="H19" s="7">
        <f>Tabell1[[#This Row],[Budsjett t.o.m. 2018]]-Tabell1[[#This Row],[Regn. t.o.m 2018]]</f>
        <v>-281472</v>
      </c>
      <c r="I19" s="8" t="s">
        <v>95</v>
      </c>
      <c r="J19" s="7">
        <v>35000000</v>
      </c>
      <c r="K19" s="7">
        <f>Tabell1[[#This Row],[Gjeldende vedtatt total budsjett-ramme]]-Tabell1[[#This Row],[Regn. t.o.m 2018]]</f>
        <v>-281472</v>
      </c>
      <c r="L19" s="7">
        <v>35000000</v>
      </c>
      <c r="M19" s="3" t="s">
        <v>177</v>
      </c>
    </row>
    <row r="20" spans="1:13" ht="57" x14ac:dyDescent="0.45">
      <c r="A20" s="5">
        <v>29073</v>
      </c>
      <c r="B20" s="9" t="s">
        <v>44</v>
      </c>
      <c r="C20" s="7">
        <v>410578</v>
      </c>
      <c r="D20" s="7">
        <v>0</v>
      </c>
      <c r="E20" s="7">
        <f>Tabell1[[#This Row],[Bud. 2018]]-Tabell1[[#This Row],[Regn. 2018]]</f>
        <v>-410578</v>
      </c>
      <c r="F20" s="7">
        <v>66879183</v>
      </c>
      <c r="G20" s="7">
        <v>70000000</v>
      </c>
      <c r="H20" s="7">
        <f>Tabell1[[#This Row],[Budsjett t.o.m. 2018]]-Tabell1[[#This Row],[Regn. t.o.m 2018]]</f>
        <v>3120817</v>
      </c>
      <c r="I20" s="8" t="s">
        <v>94</v>
      </c>
      <c r="J20" s="7">
        <v>70000000</v>
      </c>
      <c r="K20" s="7">
        <f>Tabell1[[#This Row],[Gjeldende vedtatt total budsjett-ramme]]-Tabell1[[#This Row],[Regn. t.o.m 2018]]</f>
        <v>3120817</v>
      </c>
      <c r="L20" s="7">
        <v>70000000</v>
      </c>
      <c r="M20" s="3" t="s">
        <v>178</v>
      </c>
    </row>
    <row r="21" spans="1:13" ht="42.75" x14ac:dyDescent="0.45">
      <c r="A21" s="5">
        <v>29076</v>
      </c>
      <c r="B21" s="9" t="s">
        <v>45</v>
      </c>
      <c r="C21" s="7">
        <v>1714302</v>
      </c>
      <c r="D21" s="7">
        <v>0</v>
      </c>
      <c r="E21" s="7">
        <f>Tabell1[[#This Row],[Bud. 2018]]-Tabell1[[#This Row],[Regn. 2018]]</f>
        <v>-1714302</v>
      </c>
      <c r="F21" s="7">
        <v>1827822</v>
      </c>
      <c r="G21" s="7">
        <v>2500000</v>
      </c>
      <c r="H21" s="7">
        <f>Tabell1[[#This Row],[Budsjett t.o.m. 2018]]-Tabell1[[#This Row],[Regn. t.o.m 2018]]</f>
        <v>672178</v>
      </c>
      <c r="I21" s="8" t="s">
        <v>184</v>
      </c>
      <c r="J21" s="7">
        <v>10711000</v>
      </c>
      <c r="K21" s="7">
        <f>Tabell1[[#This Row],[Gjeldende vedtatt total budsjett-ramme]]-Tabell1[[#This Row],[Regn. t.o.m 2018]]</f>
        <v>8883178</v>
      </c>
      <c r="L21" s="7">
        <v>10711000</v>
      </c>
      <c r="M21" s="3" t="s">
        <v>283</v>
      </c>
    </row>
    <row r="22" spans="1:13" ht="42.75" x14ac:dyDescent="0.45">
      <c r="A22" s="5">
        <v>29079</v>
      </c>
      <c r="B22" s="9" t="s">
        <v>46</v>
      </c>
      <c r="C22" s="7">
        <v>27889</v>
      </c>
      <c r="D22" s="7">
        <v>400000</v>
      </c>
      <c r="E22" s="7">
        <f>Tabell1[[#This Row],[Bud. 2018]]-Tabell1[[#This Row],[Regn. 2018]]</f>
        <v>372111</v>
      </c>
      <c r="F22" s="7">
        <v>27889</v>
      </c>
      <c r="G22" s="7">
        <v>400000</v>
      </c>
      <c r="H22" s="7">
        <f>Tabell1[[#This Row],[Budsjett t.o.m. 2018]]-Tabell1[[#This Row],[Regn. t.o.m 2018]]</f>
        <v>372111</v>
      </c>
      <c r="I22" s="8" t="s">
        <v>183</v>
      </c>
      <c r="J22" s="7">
        <v>9200000</v>
      </c>
      <c r="K22" s="7">
        <f>Tabell1[[#This Row],[Gjeldende vedtatt total budsjett-ramme]]-Tabell1[[#This Row],[Regn. t.o.m 2018]]</f>
        <v>9172111</v>
      </c>
      <c r="L22" s="7">
        <v>9200000</v>
      </c>
      <c r="M22" s="3" t="s">
        <v>283</v>
      </c>
    </row>
    <row r="23" spans="1:13" ht="60" customHeight="1" x14ac:dyDescent="0.45">
      <c r="A23" s="5">
        <v>29080</v>
      </c>
      <c r="B23" s="9" t="s">
        <v>179</v>
      </c>
      <c r="C23" s="7">
        <v>4432323</v>
      </c>
      <c r="D23" s="7">
        <v>3000000</v>
      </c>
      <c r="E23" s="7">
        <f>Tabell1[[#This Row],[Bud. 2018]]-Tabell1[[#This Row],[Regn. 2018]]</f>
        <v>-1432323</v>
      </c>
      <c r="F23" s="7">
        <v>4432323</v>
      </c>
      <c r="G23" s="7">
        <v>3000000</v>
      </c>
      <c r="H23" s="7">
        <f>Tabell1[[#This Row],[Budsjett t.o.m. 2018]]-Tabell1[[#This Row],[Regn. t.o.m 2018]]</f>
        <v>-1432323</v>
      </c>
      <c r="I23" s="8" t="s">
        <v>182</v>
      </c>
      <c r="J23" s="7">
        <v>346000000</v>
      </c>
      <c r="K23" s="7">
        <f>Tabell1[[#This Row],[Gjeldende vedtatt total budsjett-ramme]]-Tabell1[[#This Row],[Regn. t.o.m 2018]]</f>
        <v>341567677</v>
      </c>
      <c r="L23" s="7">
        <v>346000000</v>
      </c>
      <c r="M23" s="3" t="s">
        <v>283</v>
      </c>
    </row>
    <row r="24" spans="1:13" ht="42.75" x14ac:dyDescent="0.45">
      <c r="A24" s="5">
        <v>29081</v>
      </c>
      <c r="B24" s="9" t="s">
        <v>47</v>
      </c>
      <c r="C24" s="7">
        <v>48777</v>
      </c>
      <c r="D24" s="7">
        <v>500000</v>
      </c>
      <c r="E24" s="7">
        <f>Tabell1[[#This Row],[Bud. 2018]]-Tabell1[[#This Row],[Regn. 2018]]</f>
        <v>451223</v>
      </c>
      <c r="F24" s="7">
        <v>48777</v>
      </c>
      <c r="G24" s="7">
        <v>500000</v>
      </c>
      <c r="H24" s="7">
        <f>Tabell1[[#This Row],[Budsjett t.o.m. 2018]]-Tabell1[[#This Row],[Regn. t.o.m 2018]]</f>
        <v>451223</v>
      </c>
      <c r="I24" s="8" t="s">
        <v>181</v>
      </c>
      <c r="J24" s="7">
        <v>7500000</v>
      </c>
      <c r="K24" s="7">
        <f>Tabell1[[#This Row],[Gjeldende vedtatt total budsjett-ramme]]-Tabell1[[#This Row],[Regn. t.o.m 2018]]</f>
        <v>7451223</v>
      </c>
      <c r="L24" s="7">
        <v>50000</v>
      </c>
      <c r="M24" s="3" t="s">
        <v>180</v>
      </c>
    </row>
    <row r="25" spans="1:13" ht="57" x14ac:dyDescent="0.45">
      <c r="A25" s="5">
        <v>29602</v>
      </c>
      <c r="B25" s="9" t="s">
        <v>48</v>
      </c>
      <c r="C25" s="7">
        <v>3645137</v>
      </c>
      <c r="D25" s="7">
        <v>3661000</v>
      </c>
      <c r="E25" s="7">
        <f>Tabell1[[#This Row],[Bud. 2018]]-Tabell1[[#This Row],[Regn. 2018]]</f>
        <v>15863</v>
      </c>
      <c r="F25" s="7"/>
      <c r="G25" s="7"/>
      <c r="H25" s="7"/>
      <c r="I25" s="8"/>
      <c r="J25" s="7"/>
      <c r="K25" s="7"/>
      <c r="L25" s="7"/>
      <c r="M25" s="10" t="s">
        <v>274</v>
      </c>
    </row>
    <row r="26" spans="1:13" ht="28.5" x14ac:dyDescent="0.45">
      <c r="A26" s="5">
        <v>29620</v>
      </c>
      <c r="B26" s="9" t="s">
        <v>49</v>
      </c>
      <c r="C26" s="7">
        <v>215944</v>
      </c>
      <c r="D26" s="7">
        <v>250000</v>
      </c>
      <c r="E26" s="7">
        <f>Tabell1[[#This Row],[Bud. 2018]]-Tabell1[[#This Row],[Regn. 2018]]</f>
        <v>34056</v>
      </c>
      <c r="F26" s="7"/>
      <c r="G26" s="7"/>
      <c r="H26" s="7"/>
      <c r="I26" s="8"/>
      <c r="J26" s="7"/>
      <c r="K26" s="7"/>
      <c r="L26" s="7"/>
      <c r="M26" s="10" t="s">
        <v>275</v>
      </c>
    </row>
    <row r="27" spans="1:13" ht="30" customHeight="1" x14ac:dyDescent="0.45">
      <c r="A27" s="5">
        <v>29624</v>
      </c>
      <c r="B27" s="9" t="s">
        <v>50</v>
      </c>
      <c r="C27" s="7">
        <v>3552148</v>
      </c>
      <c r="D27" s="7">
        <v>4680000</v>
      </c>
      <c r="E27" s="7">
        <f>Tabell1[[#This Row],[Bud. 2018]]-Tabell1[[#This Row],[Regn. 2018]]</f>
        <v>1127852</v>
      </c>
      <c r="F27" s="7">
        <v>3552148</v>
      </c>
      <c r="G27" s="7">
        <v>4680000</v>
      </c>
      <c r="H27" s="7">
        <f>Tabell1[[#This Row],[Budsjett t.o.m. 2018]]-Tabell1[[#This Row],[Regn. t.o.m 2018]]</f>
        <v>1127852</v>
      </c>
      <c r="I27" s="8"/>
      <c r="J27" s="7">
        <v>9360000</v>
      </c>
      <c r="K27" s="7">
        <f>Tabell1[[#This Row],[Gjeldende vedtatt total budsjett-ramme]]-Tabell1[[#This Row],[Regn. t.o.m 2018]]</f>
        <v>5807852</v>
      </c>
      <c r="L27" s="7">
        <v>9360000</v>
      </c>
      <c r="M27" s="3" t="s">
        <v>283</v>
      </c>
    </row>
    <row r="28" spans="1:13" ht="28.5" x14ac:dyDescent="0.45">
      <c r="A28" s="11" t="s">
        <v>170</v>
      </c>
      <c r="B28" s="9" t="s">
        <v>171</v>
      </c>
      <c r="C28" s="7">
        <v>0</v>
      </c>
      <c r="D28" s="7">
        <v>0</v>
      </c>
      <c r="E28" s="7">
        <f>Tabell1[[#This Row],[Bud. 2018]]-Tabell1[[#This Row],[Regn. 2018]]</f>
        <v>0</v>
      </c>
      <c r="F28" s="7">
        <v>2110995</v>
      </c>
      <c r="G28" s="7">
        <v>2577000</v>
      </c>
      <c r="H28" s="7">
        <f>Tabell1[[#This Row],[Budsjett t.o.m. 2018]]-Tabell1[[#This Row],[Regn. t.o.m 2018]]</f>
        <v>466005</v>
      </c>
      <c r="I28" s="8"/>
      <c r="J28" s="7"/>
      <c r="K28" s="7"/>
      <c r="L28" s="7"/>
      <c r="M28" s="3" t="s">
        <v>172</v>
      </c>
    </row>
    <row r="29" spans="1:13" ht="85.5" x14ac:dyDescent="0.45">
      <c r="A29" s="11" t="s">
        <v>156</v>
      </c>
      <c r="B29" s="9" t="s">
        <v>157</v>
      </c>
      <c r="C29" s="7">
        <v>-753</v>
      </c>
      <c r="D29" s="7">
        <v>0</v>
      </c>
      <c r="E29" s="7">
        <f>Tabell1[[#This Row],[Bud. 2018]]-Tabell1[[#This Row],[Regn. 2018]]</f>
        <v>753</v>
      </c>
      <c r="F29" s="7">
        <v>11228969</v>
      </c>
      <c r="G29" s="7">
        <v>9687000</v>
      </c>
      <c r="H29" s="7">
        <f>Tabell1[[#This Row],[Budsjett t.o.m. 2018]]-Tabell1[[#This Row],[Regn. t.o.m 2018]]</f>
        <v>-1541969</v>
      </c>
      <c r="I29" s="8" t="s">
        <v>161</v>
      </c>
      <c r="J29" s="7">
        <v>9687000</v>
      </c>
      <c r="K29" s="7">
        <f>Tabell1[[#This Row],[Gjeldende vedtatt total budsjett-ramme]]-Tabell1[[#This Row],[Regn. t.o.m 2018]]</f>
        <v>-1541969</v>
      </c>
      <c r="L29" s="7">
        <v>9687000</v>
      </c>
      <c r="M29" s="3" t="s">
        <v>158</v>
      </c>
    </row>
    <row r="30" spans="1:13" ht="28.5" x14ac:dyDescent="0.45">
      <c r="A30" s="5">
        <v>39052</v>
      </c>
      <c r="B30" s="9" t="s">
        <v>269</v>
      </c>
      <c r="C30" s="7">
        <v>60682049</v>
      </c>
      <c r="D30" s="7">
        <v>31970000</v>
      </c>
      <c r="E30" s="7">
        <f>Tabell1[[#This Row],[Bud. 2018]]-Tabell1[[#This Row],[Regn. 2018]]</f>
        <v>-28712049</v>
      </c>
      <c r="F30" s="7">
        <v>95198752</v>
      </c>
      <c r="G30" s="7">
        <v>102516000</v>
      </c>
      <c r="H30" s="7">
        <f>Tabell1[[#This Row],[Budsjett t.o.m. 2018]]-Tabell1[[#This Row],[Regn. t.o.m 2018]]</f>
        <v>7317248</v>
      </c>
      <c r="I30" s="8" t="s">
        <v>96</v>
      </c>
      <c r="J30" s="7">
        <v>283000000</v>
      </c>
      <c r="K30" s="7">
        <f>Tabell1[[#This Row],[Gjeldende vedtatt total budsjett-ramme]]-Tabell1[[#This Row],[Regn. t.o.m 2018]]</f>
        <v>187801248</v>
      </c>
      <c r="L30" s="7">
        <v>283000000</v>
      </c>
      <c r="M30" s="3" t="s">
        <v>283</v>
      </c>
    </row>
    <row r="31" spans="1:13" x14ac:dyDescent="0.45">
      <c r="A31" s="5">
        <v>39057</v>
      </c>
      <c r="B31" s="9" t="s">
        <v>238</v>
      </c>
      <c r="C31" s="7">
        <v>0</v>
      </c>
      <c r="D31" s="7">
        <v>0</v>
      </c>
      <c r="E31" s="7">
        <f>Tabell1[[#This Row],[Bud. 2018]]-Tabell1[[#This Row],[Regn. 2018]]</f>
        <v>0</v>
      </c>
      <c r="F31" s="7">
        <v>24338806</v>
      </c>
      <c r="G31" s="7">
        <v>22500000</v>
      </c>
      <c r="H31" s="7">
        <f>Tabell1[[#This Row],[Budsjett t.o.m. 2018]]-Tabell1[[#This Row],[Regn. t.o.m 2018]]</f>
        <v>-1838806</v>
      </c>
      <c r="I31" s="8"/>
      <c r="J31" s="7">
        <v>22500000</v>
      </c>
      <c r="K31" s="7">
        <f>Tabell1[[#This Row],[Gjeldende vedtatt total budsjett-ramme]]-Tabell1[[#This Row],[Regn. t.o.m 2018]]</f>
        <v>-1838806</v>
      </c>
      <c r="L31" s="7">
        <v>22500000</v>
      </c>
      <c r="M31" s="3" t="s">
        <v>283</v>
      </c>
    </row>
    <row r="32" spans="1:13" ht="114" x14ac:dyDescent="0.45">
      <c r="A32" s="5">
        <v>39068</v>
      </c>
      <c r="B32" s="9" t="s">
        <v>20</v>
      </c>
      <c r="C32" s="7">
        <v>208924</v>
      </c>
      <c r="D32" s="7">
        <v>0</v>
      </c>
      <c r="E32" s="7">
        <f>Tabell1[[#This Row],[Bud. 2018]]-Tabell1[[#This Row],[Regn. 2018]]</f>
        <v>-208924</v>
      </c>
      <c r="F32" s="7">
        <v>122835672</v>
      </c>
      <c r="G32" s="7">
        <v>129332000</v>
      </c>
      <c r="H32" s="7">
        <f>Tabell1[[#This Row],[Budsjett t.o.m. 2018]]-Tabell1[[#This Row],[Regn. t.o.m 2018]]</f>
        <v>6496328</v>
      </c>
      <c r="I32" s="8" t="s">
        <v>97</v>
      </c>
      <c r="J32" s="7">
        <v>137444000</v>
      </c>
      <c r="K32" s="7">
        <f>Tabell1[[#This Row],[Gjeldende vedtatt total budsjett-ramme]]-Tabell1[[#This Row],[Regn. t.o.m 2018]]</f>
        <v>14608328</v>
      </c>
      <c r="L32" s="7">
        <v>137444000</v>
      </c>
      <c r="M32" s="3" t="s">
        <v>139</v>
      </c>
    </row>
    <row r="33" spans="1:13" ht="85.5" x14ac:dyDescent="0.45">
      <c r="A33" s="11" t="s">
        <v>159</v>
      </c>
      <c r="B33" s="9" t="s">
        <v>160</v>
      </c>
      <c r="C33" s="7">
        <v>-1569</v>
      </c>
      <c r="D33" s="7">
        <v>0</v>
      </c>
      <c r="E33" s="7">
        <f>Tabell1[[#This Row],[Bud. 2018]]-Tabell1[[#This Row],[Regn. 2018]]</f>
        <v>1569</v>
      </c>
      <c r="F33" s="7">
        <v>23351410</v>
      </c>
      <c r="G33" s="7">
        <v>25195000</v>
      </c>
      <c r="H33" s="7">
        <f>Tabell1[[#This Row],[Budsjett t.o.m. 2018]]-Tabell1[[#This Row],[Regn. t.o.m 2018]]</f>
        <v>1843590</v>
      </c>
      <c r="I33" s="8" t="s">
        <v>162</v>
      </c>
      <c r="J33" s="7">
        <v>25195000</v>
      </c>
      <c r="K33" s="7">
        <f>Tabell1[[#This Row],[Gjeldende vedtatt total budsjett-ramme]]-Tabell1[[#This Row],[Regn. t.o.m 2018]]</f>
        <v>1843590</v>
      </c>
      <c r="L33" s="7">
        <v>25195000</v>
      </c>
      <c r="M33" s="3" t="s">
        <v>158</v>
      </c>
    </row>
    <row r="34" spans="1:13" ht="28.5" x14ac:dyDescent="0.45">
      <c r="A34" s="11" t="s">
        <v>173</v>
      </c>
      <c r="B34" s="9" t="s">
        <v>174</v>
      </c>
      <c r="C34" s="7">
        <v>2093</v>
      </c>
      <c r="D34" s="7">
        <v>0</v>
      </c>
      <c r="E34" s="7">
        <f>Tabell1[[#This Row],[Bud. 2018]]-Tabell1[[#This Row],[Regn. 2018]]</f>
        <v>-2093</v>
      </c>
      <c r="F34" s="7">
        <v>6177453</v>
      </c>
      <c r="G34" s="7">
        <v>7500000</v>
      </c>
      <c r="H34" s="7">
        <f>Tabell1[[#This Row],[Budsjett t.o.m. 2018]]-Tabell1[[#This Row],[Regn. t.o.m 2018]]</f>
        <v>1322547</v>
      </c>
      <c r="I34" s="8" t="s">
        <v>175</v>
      </c>
      <c r="J34" s="7">
        <v>7500000</v>
      </c>
      <c r="K34" s="7">
        <f>Tabell1[[#This Row],[Gjeldende vedtatt total budsjett-ramme]]-Tabell1[[#This Row],[Regn. t.o.m 2018]]</f>
        <v>1322547</v>
      </c>
      <c r="L34" s="7">
        <v>7500000</v>
      </c>
      <c r="M34" s="3" t="s">
        <v>283</v>
      </c>
    </row>
    <row r="35" spans="1:13" ht="28.5" x14ac:dyDescent="0.45">
      <c r="A35" s="5">
        <v>39077</v>
      </c>
      <c r="B35" s="9" t="s">
        <v>21</v>
      </c>
      <c r="C35" s="7">
        <v>326974</v>
      </c>
      <c r="D35" s="7">
        <v>0</v>
      </c>
      <c r="E35" s="7">
        <f>Tabell1[[#This Row],[Bud. 2018]]-Tabell1[[#This Row],[Regn. 2018]]</f>
        <v>-326974</v>
      </c>
      <c r="F35" s="7">
        <v>26925204</v>
      </c>
      <c r="G35" s="7">
        <v>30207000</v>
      </c>
      <c r="H35" s="7">
        <f>Tabell1[[#This Row],[Budsjett t.o.m. 2018]]-Tabell1[[#This Row],[Regn. t.o.m 2018]]</f>
        <v>3281796</v>
      </c>
      <c r="I35" s="8" t="s">
        <v>98</v>
      </c>
      <c r="J35" s="7">
        <v>30000000</v>
      </c>
      <c r="K35" s="7">
        <f>Tabell1[[#This Row],[Gjeldende vedtatt total budsjett-ramme]]-Tabell1[[#This Row],[Regn. t.o.m 2018]]</f>
        <v>3074796</v>
      </c>
      <c r="L35" s="7">
        <v>30000000</v>
      </c>
      <c r="M35" s="3" t="s">
        <v>283</v>
      </c>
    </row>
    <row r="36" spans="1:13" ht="71.25" x14ac:dyDescent="0.45">
      <c r="A36" s="5">
        <v>39082</v>
      </c>
      <c r="B36" s="9" t="s">
        <v>22</v>
      </c>
      <c r="C36" s="7">
        <v>1299822</v>
      </c>
      <c r="D36" s="7">
        <v>0</v>
      </c>
      <c r="E36" s="7">
        <f>Tabell1[[#This Row],[Bud. 2018]]-Tabell1[[#This Row],[Regn. 2018]]</f>
        <v>-1299822</v>
      </c>
      <c r="F36" s="7">
        <v>125050117</v>
      </c>
      <c r="G36" s="7">
        <v>123030000</v>
      </c>
      <c r="H36" s="7">
        <f>Tabell1[[#This Row],[Budsjett t.o.m. 2018]]-Tabell1[[#This Row],[Regn. t.o.m 2018]]</f>
        <v>-2020117</v>
      </c>
      <c r="I36" s="8" t="s">
        <v>99</v>
      </c>
      <c r="J36" s="7">
        <v>124126000</v>
      </c>
      <c r="K36" s="7">
        <f>Tabell1[[#This Row],[Gjeldende vedtatt total budsjett-ramme]]-Tabell1[[#This Row],[Regn. t.o.m 2018]]</f>
        <v>-924117</v>
      </c>
      <c r="L36" s="7">
        <v>124126000</v>
      </c>
      <c r="M36" s="3" t="s">
        <v>140</v>
      </c>
    </row>
    <row r="37" spans="1:13" ht="28.5" x14ac:dyDescent="0.45">
      <c r="A37" s="5">
        <v>39083</v>
      </c>
      <c r="B37" s="9" t="s">
        <v>23</v>
      </c>
      <c r="C37" s="7">
        <v>1052640</v>
      </c>
      <c r="D37" s="7">
        <v>0</v>
      </c>
      <c r="E37" s="7">
        <f>Tabell1[[#This Row],[Bud. 2018]]-Tabell1[[#This Row],[Regn. 2018]]</f>
        <v>-1052640</v>
      </c>
      <c r="F37" s="7">
        <v>100281945</v>
      </c>
      <c r="G37" s="7">
        <v>99453000</v>
      </c>
      <c r="H37" s="7">
        <f>Tabell1[[#This Row],[Budsjett t.o.m. 2018]]-Tabell1[[#This Row],[Regn. t.o.m 2018]]</f>
        <v>-828945</v>
      </c>
      <c r="I37" s="8" t="s">
        <v>100</v>
      </c>
      <c r="J37" s="7">
        <v>100186000</v>
      </c>
      <c r="K37" s="7">
        <f>Tabell1[[#This Row],[Gjeldende vedtatt total budsjett-ramme]]-Tabell1[[#This Row],[Regn. t.o.m 2018]]</f>
        <v>-95945</v>
      </c>
      <c r="L37" s="7">
        <v>100186000</v>
      </c>
      <c r="M37" s="2" t="s">
        <v>282</v>
      </c>
    </row>
    <row r="38" spans="1:13" ht="71.25" x14ac:dyDescent="0.45">
      <c r="A38" s="5">
        <v>39084</v>
      </c>
      <c r="B38" s="9" t="s">
        <v>163</v>
      </c>
      <c r="C38" s="7">
        <v>0</v>
      </c>
      <c r="D38" s="7">
        <v>-1371000</v>
      </c>
      <c r="E38" s="7">
        <f>Tabell1[[#This Row],[Bud. 2018]]-Tabell1[[#This Row],[Regn. 2018]]</f>
        <v>-1371000</v>
      </c>
      <c r="F38" s="7">
        <v>22601703</v>
      </c>
      <c r="G38" s="7">
        <v>23374000</v>
      </c>
      <c r="H38" s="7">
        <f>Tabell1[[#This Row],[Budsjett t.o.m. 2018]]-Tabell1[[#This Row],[Regn. t.o.m 2018]]</f>
        <v>772297</v>
      </c>
      <c r="I38" s="8" t="s">
        <v>164</v>
      </c>
      <c r="J38" s="7">
        <v>23374000</v>
      </c>
      <c r="K38" s="7">
        <f>Tabell1[[#This Row],[Gjeldende vedtatt total budsjett-ramme]]-Tabell1[[#This Row],[Regn. t.o.m 2018]]</f>
        <v>772297</v>
      </c>
      <c r="L38" s="7">
        <v>23374000</v>
      </c>
      <c r="M38" s="3" t="s">
        <v>165</v>
      </c>
    </row>
    <row r="39" spans="1:13" ht="42.75" x14ac:dyDescent="0.45">
      <c r="A39" s="5">
        <v>39087</v>
      </c>
      <c r="B39" s="9" t="s">
        <v>36</v>
      </c>
      <c r="C39" s="7">
        <v>2704974</v>
      </c>
      <c r="D39" s="7">
        <v>0</v>
      </c>
      <c r="E39" s="7">
        <f>Tabell1[[#This Row],[Bud. 2018]]-Tabell1[[#This Row],[Regn. 2018]]</f>
        <v>-2704974</v>
      </c>
      <c r="F39" s="7">
        <v>13855818</v>
      </c>
      <c r="G39" s="7">
        <v>15850000</v>
      </c>
      <c r="H39" s="7">
        <f>Tabell1[[#This Row],[Budsjett t.o.m. 2018]]-Tabell1[[#This Row],[Regn. t.o.m 2018]]</f>
        <v>1994182</v>
      </c>
      <c r="I39" s="8" t="s">
        <v>101</v>
      </c>
      <c r="J39" s="7">
        <v>15850000</v>
      </c>
      <c r="K39" s="7">
        <f>Tabell1[[#This Row],[Gjeldende vedtatt total budsjett-ramme]]-Tabell1[[#This Row],[Regn. t.o.m 2018]]</f>
        <v>1994182</v>
      </c>
      <c r="L39" s="7">
        <v>15850000</v>
      </c>
      <c r="M39" s="3" t="s">
        <v>283</v>
      </c>
    </row>
    <row r="40" spans="1:13" ht="28.5" x14ac:dyDescent="0.45">
      <c r="A40" s="5">
        <v>39092</v>
      </c>
      <c r="B40" s="9" t="s">
        <v>39</v>
      </c>
      <c r="C40" s="7">
        <v>5172</v>
      </c>
      <c r="D40" s="7">
        <v>0</v>
      </c>
      <c r="E40" s="7">
        <f>Tabell1[[#This Row],[Bud. 2018]]-Tabell1[[#This Row],[Regn. 2018]]</f>
        <v>-5172</v>
      </c>
      <c r="F40" s="7">
        <v>6325029</v>
      </c>
      <c r="G40" s="7">
        <v>5550000</v>
      </c>
      <c r="H40" s="7">
        <f>Tabell1[[#This Row],[Budsjett t.o.m. 2018]]-Tabell1[[#This Row],[Regn. t.o.m 2018]]</f>
        <v>-775029</v>
      </c>
      <c r="I40" s="8"/>
      <c r="J40" s="7"/>
      <c r="K40" s="7"/>
      <c r="L40" s="7"/>
      <c r="M40" s="3" t="s">
        <v>166</v>
      </c>
    </row>
    <row r="41" spans="1:13" ht="57" x14ac:dyDescent="0.45">
      <c r="A41" s="5">
        <v>39093</v>
      </c>
      <c r="B41" s="9" t="s">
        <v>37</v>
      </c>
      <c r="C41" s="7">
        <v>459427</v>
      </c>
      <c r="D41" s="7">
        <v>815000</v>
      </c>
      <c r="E41" s="7">
        <f>Tabell1[[#This Row],[Bud. 2018]]-Tabell1[[#This Row],[Regn. 2018]]</f>
        <v>355573</v>
      </c>
      <c r="F41" s="7">
        <v>2452335</v>
      </c>
      <c r="G41" s="7">
        <v>2786000</v>
      </c>
      <c r="H41" s="7">
        <f>Tabell1[[#This Row],[Budsjett t.o.m. 2018]]-Tabell1[[#This Row],[Regn. t.o.m 2018]]</f>
        <v>333665</v>
      </c>
      <c r="I41" s="8" t="s">
        <v>102</v>
      </c>
      <c r="J41" s="7">
        <v>39601000</v>
      </c>
      <c r="K41" s="7">
        <f>Tabell1[[#This Row],[Gjeldende vedtatt total budsjett-ramme]]-Tabell1[[#This Row],[Regn. t.o.m 2018]]</f>
        <v>37148665</v>
      </c>
      <c r="L41" s="7">
        <v>39601000</v>
      </c>
      <c r="M41" s="3" t="s">
        <v>168</v>
      </c>
    </row>
    <row r="42" spans="1:13" ht="28.5" x14ac:dyDescent="0.45">
      <c r="A42" s="5">
        <v>39094</v>
      </c>
      <c r="B42" s="9" t="s">
        <v>40</v>
      </c>
      <c r="C42" s="7">
        <v>843689</v>
      </c>
      <c r="D42" s="7">
        <v>1000000</v>
      </c>
      <c r="E42" s="7">
        <f>Tabell1[[#This Row],[Bud. 2018]]-Tabell1[[#This Row],[Regn. 2018]]</f>
        <v>156311</v>
      </c>
      <c r="F42" s="7"/>
      <c r="G42" s="7"/>
      <c r="H42" s="7"/>
      <c r="I42" s="8"/>
      <c r="J42" s="7"/>
      <c r="K42" s="7"/>
      <c r="L42" s="7"/>
      <c r="M42" s="10" t="s">
        <v>277</v>
      </c>
    </row>
    <row r="43" spans="1:13" ht="28.5" x14ac:dyDescent="0.45">
      <c r="A43" s="5">
        <v>39097</v>
      </c>
      <c r="B43" s="9" t="s">
        <v>38</v>
      </c>
      <c r="C43" s="7">
        <v>85738</v>
      </c>
      <c r="D43" s="7">
        <v>0</v>
      </c>
      <c r="E43" s="7">
        <f>Tabell1[[#This Row],[Bud. 2018]]-Tabell1[[#This Row],[Regn. 2018]]</f>
        <v>-85738</v>
      </c>
      <c r="F43" s="7">
        <v>9143969</v>
      </c>
      <c r="G43" s="7">
        <v>10170000</v>
      </c>
      <c r="H43" s="7">
        <f>Tabell1[[#This Row],[Budsjett t.o.m. 2018]]-Tabell1[[#This Row],[Regn. t.o.m 2018]]</f>
        <v>1026031</v>
      </c>
      <c r="I43" s="8" t="s">
        <v>103</v>
      </c>
      <c r="J43" s="7">
        <v>10170000</v>
      </c>
      <c r="K43" s="7">
        <f>Tabell1[[#This Row],[Gjeldende vedtatt total budsjett-ramme]]-Tabell1[[#This Row],[Regn. t.o.m 2018]]</f>
        <v>1026031</v>
      </c>
      <c r="L43" s="7">
        <v>10170000</v>
      </c>
      <c r="M43" s="3" t="s">
        <v>169</v>
      </c>
    </row>
    <row r="44" spans="1:13" ht="42.75" x14ac:dyDescent="0.45">
      <c r="A44" s="5">
        <v>39098</v>
      </c>
      <c r="B44" s="9" t="s">
        <v>239</v>
      </c>
      <c r="C44" s="7">
        <v>0</v>
      </c>
      <c r="D44" s="7">
        <v>0</v>
      </c>
      <c r="E44" s="7">
        <f>Tabell1[[#This Row],[Bud. 2018]]-Tabell1[[#This Row],[Regn. 2018]]</f>
        <v>0</v>
      </c>
      <c r="F44" s="7">
        <v>24429</v>
      </c>
      <c r="G44" s="7">
        <v>0</v>
      </c>
      <c r="H44" s="7">
        <f>Tabell1[[#This Row],[Budsjett t.o.m. 2018]]-Tabell1[[#This Row],[Regn. t.o.m 2018]]</f>
        <v>-24429</v>
      </c>
      <c r="I44" s="8" t="s">
        <v>240</v>
      </c>
      <c r="J44" s="7">
        <v>27074000</v>
      </c>
      <c r="K44" s="7">
        <f>Tabell1[[#This Row],[Gjeldende vedtatt total budsjett-ramme]]-Tabell1[[#This Row],[Regn. t.o.m 2018]]</f>
        <v>27049571</v>
      </c>
      <c r="L44" s="7">
        <v>27074000</v>
      </c>
      <c r="M44" s="3" t="s">
        <v>241</v>
      </c>
    </row>
    <row r="45" spans="1:13" ht="28.5" x14ac:dyDescent="0.45">
      <c r="A45" s="5">
        <v>39100</v>
      </c>
      <c r="B45" s="9" t="s">
        <v>41</v>
      </c>
      <c r="C45" s="7">
        <v>10737565</v>
      </c>
      <c r="D45" s="7">
        <v>10500000</v>
      </c>
      <c r="E45" s="7">
        <f>Tabell1[[#This Row],[Bud. 2018]]-Tabell1[[#This Row],[Regn. 2018]]</f>
        <v>-237565</v>
      </c>
      <c r="F45" s="7">
        <v>10737565</v>
      </c>
      <c r="G45" s="7">
        <v>10500000</v>
      </c>
      <c r="H45" s="7">
        <f>Tabell1[[#This Row],[Budsjett t.o.m. 2018]]-Tabell1[[#This Row],[Regn. t.o.m 2018]]</f>
        <v>-237565</v>
      </c>
      <c r="I45" s="8"/>
      <c r="J45" s="7">
        <v>10500000</v>
      </c>
      <c r="K45" s="7">
        <f>Tabell1[[#This Row],[Gjeldende vedtatt total budsjett-ramme]]-Tabell1[[#This Row],[Regn. t.o.m 2018]]</f>
        <v>-237565</v>
      </c>
      <c r="L45" s="7">
        <v>10500000</v>
      </c>
      <c r="M45" s="3" t="s">
        <v>176</v>
      </c>
    </row>
    <row r="46" spans="1:13" ht="28.5" x14ac:dyDescent="0.45">
      <c r="A46" s="5">
        <v>39609</v>
      </c>
      <c r="B46" s="9" t="s">
        <v>42</v>
      </c>
      <c r="C46" s="7">
        <v>286325</v>
      </c>
      <c r="D46" s="7">
        <v>600000</v>
      </c>
      <c r="E46" s="7">
        <f>Tabell1[[#This Row],[Bud. 2018]]-Tabell1[[#This Row],[Regn. 2018]]</f>
        <v>313675</v>
      </c>
      <c r="F46" s="7"/>
      <c r="G46" s="7"/>
      <c r="H46" s="7"/>
      <c r="I46" s="8"/>
      <c r="J46" s="7"/>
      <c r="K46" s="7"/>
      <c r="L46" s="7"/>
      <c r="M46" s="10" t="s">
        <v>276</v>
      </c>
    </row>
    <row r="47" spans="1:13" ht="42.75" x14ac:dyDescent="0.45">
      <c r="A47" s="5">
        <v>49024</v>
      </c>
      <c r="B47" s="9" t="s">
        <v>51</v>
      </c>
      <c r="C47" s="7">
        <v>6004724</v>
      </c>
      <c r="D47" s="7">
        <v>6729000</v>
      </c>
      <c r="E47" s="7">
        <f>Tabell1[[#This Row],[Bud. 2018]]-Tabell1[[#This Row],[Regn. 2018]]</f>
        <v>724276</v>
      </c>
      <c r="F47" s="7">
        <v>14921911</v>
      </c>
      <c r="G47" s="7">
        <v>14854000</v>
      </c>
      <c r="H47" s="7">
        <f>Tabell1[[#This Row],[Budsjett t.o.m. 2018]]-Tabell1[[#This Row],[Regn. t.o.m 2018]]</f>
        <v>-67911</v>
      </c>
      <c r="I47" s="8" t="s">
        <v>104</v>
      </c>
      <c r="J47" s="7">
        <v>14854000</v>
      </c>
      <c r="K47" s="7">
        <f>Tabell1[[#This Row],[Gjeldende vedtatt total budsjett-ramme]]-Tabell1[[#This Row],[Regn. t.o.m 2018]]</f>
        <v>-67911</v>
      </c>
      <c r="L47" s="7">
        <v>14854000</v>
      </c>
      <c r="M47" s="3" t="s">
        <v>185</v>
      </c>
    </row>
    <row r="48" spans="1:13" ht="28.5" x14ac:dyDescent="0.45">
      <c r="A48" s="5">
        <v>49040</v>
      </c>
      <c r="B48" s="9" t="s">
        <v>150</v>
      </c>
      <c r="C48" s="7">
        <v>0</v>
      </c>
      <c r="D48" s="7">
        <v>0</v>
      </c>
      <c r="E48" s="7">
        <f>Tabell1[[#This Row],[Bud. 2018]]-Tabell1[[#This Row],[Regn. 2018]]</f>
        <v>0</v>
      </c>
      <c r="F48" s="7">
        <v>2228675</v>
      </c>
      <c r="G48" s="7">
        <v>2600000</v>
      </c>
      <c r="H48" s="7">
        <f>Tabell1[[#This Row],[Budsjett t.o.m. 2018]]-Tabell1[[#This Row],[Regn. t.o.m 2018]]</f>
        <v>371325</v>
      </c>
      <c r="I48" s="8" t="s">
        <v>151</v>
      </c>
      <c r="J48" s="7">
        <v>2600000</v>
      </c>
      <c r="K48" s="7">
        <f>Tabell1[[#This Row],[Gjeldende vedtatt total budsjett-ramme]]-Tabell1[[#This Row],[Regn. t.o.m 2018]]</f>
        <v>371325</v>
      </c>
      <c r="L48" s="7">
        <v>2600000</v>
      </c>
      <c r="M48" s="3" t="s">
        <v>152</v>
      </c>
    </row>
    <row r="49" spans="1:13" ht="75" customHeight="1" x14ac:dyDescent="0.45">
      <c r="A49" s="5">
        <v>49041</v>
      </c>
      <c r="B49" s="9" t="s">
        <v>29</v>
      </c>
      <c r="C49" s="7">
        <v>2783346</v>
      </c>
      <c r="D49" s="7">
        <v>3000000</v>
      </c>
      <c r="E49" s="7">
        <f>Tabell1[[#This Row],[Bud. 2018]]-Tabell1[[#This Row],[Regn. 2018]]</f>
        <v>216654</v>
      </c>
      <c r="F49" s="7">
        <v>8431833</v>
      </c>
      <c r="G49" s="7">
        <v>8013000</v>
      </c>
      <c r="H49" s="7">
        <f>Tabell1[[#This Row],[Budsjett t.o.m. 2018]]-Tabell1[[#This Row],[Regn. t.o.m 2018]]</f>
        <v>-418833</v>
      </c>
      <c r="I49" s="8" t="s">
        <v>105</v>
      </c>
      <c r="J49" s="7">
        <v>87250000</v>
      </c>
      <c r="K49" s="7">
        <f>Tabell1[[#This Row],[Gjeldende vedtatt total budsjett-ramme]]-Tabell1[[#This Row],[Regn. t.o.m 2018]]</f>
        <v>78818167</v>
      </c>
      <c r="L49" s="7">
        <v>87250000</v>
      </c>
      <c r="M49" s="3" t="s">
        <v>142</v>
      </c>
    </row>
    <row r="50" spans="1:13" ht="57" x14ac:dyDescent="0.45">
      <c r="A50" s="5">
        <v>49604</v>
      </c>
      <c r="B50" s="9" t="s">
        <v>52</v>
      </c>
      <c r="C50" s="7">
        <v>5899052</v>
      </c>
      <c r="D50" s="7">
        <v>5876000</v>
      </c>
      <c r="E50" s="7">
        <f>Tabell1[[#This Row],[Bud. 2018]]-Tabell1[[#This Row],[Regn. 2018]]</f>
        <v>-23052</v>
      </c>
      <c r="F50" s="7">
        <v>5899052</v>
      </c>
      <c r="G50" s="7">
        <v>5876000</v>
      </c>
      <c r="H50" s="7">
        <f>Tabell1[[#This Row],[Budsjett t.o.m. 2018]]-Tabell1[[#This Row],[Regn. t.o.m 2018]]</f>
        <v>-23052</v>
      </c>
      <c r="I50" s="8"/>
      <c r="J50" s="7">
        <v>5876000</v>
      </c>
      <c r="K50" s="7">
        <f>Tabell1[[#This Row],[Gjeldende vedtatt total budsjett-ramme]]-Tabell1[[#This Row],[Regn. t.o.m 2018]]</f>
        <v>-23052</v>
      </c>
      <c r="L50" s="7">
        <v>5876000</v>
      </c>
      <c r="M50" s="10" t="s">
        <v>271</v>
      </c>
    </row>
    <row r="51" spans="1:13" ht="28.5" x14ac:dyDescent="0.45">
      <c r="A51" s="5">
        <v>49623</v>
      </c>
      <c r="B51" s="9" t="s">
        <v>35</v>
      </c>
      <c r="C51" s="7">
        <v>12952</v>
      </c>
      <c r="D51" s="7">
        <v>0</v>
      </c>
      <c r="E51" s="7">
        <f>Tabell1[[#This Row],[Bud. 2018]]-Tabell1[[#This Row],[Regn. 2018]]</f>
        <v>-12952</v>
      </c>
      <c r="F51" s="7">
        <v>2968531</v>
      </c>
      <c r="G51" s="7">
        <v>3000000</v>
      </c>
      <c r="H51" s="7">
        <f>Tabell1[[#This Row],[Budsjett t.o.m. 2018]]-Tabell1[[#This Row],[Regn. t.o.m 2018]]</f>
        <v>31469</v>
      </c>
      <c r="I51" s="8" t="s">
        <v>154</v>
      </c>
      <c r="J51" s="7">
        <v>3000000</v>
      </c>
      <c r="K51" s="7">
        <f>Tabell1[[#This Row],[Gjeldende vedtatt total budsjett-ramme]]-Tabell1[[#This Row],[Regn. t.o.m 2018]]</f>
        <v>31469</v>
      </c>
      <c r="L51" s="7">
        <v>3000000</v>
      </c>
      <c r="M51" s="3" t="s">
        <v>220</v>
      </c>
    </row>
    <row r="52" spans="1:13" ht="28.5" x14ac:dyDescent="0.45">
      <c r="A52" s="5">
        <v>49641</v>
      </c>
      <c r="B52" s="9" t="s">
        <v>186</v>
      </c>
      <c r="C52" s="7">
        <v>0</v>
      </c>
      <c r="D52" s="7">
        <v>0</v>
      </c>
      <c r="E52" s="7">
        <f>Tabell1[[#This Row],[Bud. 2018]]-Tabell1[[#This Row],[Regn. 2018]]</f>
        <v>0</v>
      </c>
      <c r="F52" s="7">
        <v>825650</v>
      </c>
      <c r="G52" s="7">
        <v>830000</v>
      </c>
      <c r="H52" s="7">
        <f>Tabell1[[#This Row],[Budsjett t.o.m. 2018]]-Tabell1[[#This Row],[Regn. t.o.m 2018]]</f>
        <v>4350</v>
      </c>
      <c r="I52" s="8"/>
      <c r="J52" s="7"/>
      <c r="K52" s="7"/>
      <c r="L52" s="7"/>
      <c r="M52" s="3" t="s">
        <v>187</v>
      </c>
    </row>
    <row r="53" spans="1:13" ht="28.5" x14ac:dyDescent="0.45">
      <c r="A53" s="11" t="s">
        <v>188</v>
      </c>
      <c r="B53" s="9" t="s">
        <v>189</v>
      </c>
      <c r="C53" s="7">
        <v>0</v>
      </c>
      <c r="D53" s="7">
        <v>0</v>
      </c>
      <c r="E53" s="7">
        <f>Tabell1[[#This Row],[Bud. 2018]]-Tabell1[[#This Row],[Regn. 2018]]</f>
        <v>0</v>
      </c>
      <c r="F53" s="7">
        <v>324492</v>
      </c>
      <c r="G53" s="7">
        <v>500000</v>
      </c>
      <c r="H53" s="7">
        <f>Tabell1[[#This Row],[Budsjett t.o.m. 2018]]-Tabell1[[#This Row],[Regn. t.o.m 2018]]</f>
        <v>175508</v>
      </c>
      <c r="I53" s="8"/>
      <c r="J53" s="7"/>
      <c r="K53" s="7"/>
      <c r="L53" s="7"/>
      <c r="M53" s="3" t="s">
        <v>187</v>
      </c>
    </row>
    <row r="54" spans="1:13" ht="42.75" x14ac:dyDescent="0.45">
      <c r="A54" s="5">
        <v>49645</v>
      </c>
      <c r="B54" s="9" t="s">
        <v>148</v>
      </c>
      <c r="C54" s="7">
        <v>0</v>
      </c>
      <c r="D54" s="7">
        <v>0</v>
      </c>
      <c r="E54" s="7">
        <f>Tabell1[[#This Row],[Bud. 2018]]-Tabell1[[#This Row],[Regn. 2018]]</f>
        <v>0</v>
      </c>
      <c r="F54" s="7">
        <v>395086</v>
      </c>
      <c r="G54" s="7">
        <v>500000</v>
      </c>
      <c r="H54" s="7">
        <f>Tabell1[[#This Row],[Budsjett t.o.m. 2018]]-Tabell1[[#This Row],[Regn. t.o.m 2018]]</f>
        <v>104914</v>
      </c>
      <c r="I54" s="8" t="s">
        <v>153</v>
      </c>
      <c r="J54" s="7">
        <v>6000000</v>
      </c>
      <c r="K54" s="7">
        <f>Tabell1[[#This Row],[Gjeldende vedtatt total budsjett-ramme]]-Tabell1[[#This Row],[Regn. t.o.m 2018]]</f>
        <v>5604914</v>
      </c>
      <c r="L54" s="7">
        <v>6000000</v>
      </c>
      <c r="M54" s="3" t="s">
        <v>149</v>
      </c>
    </row>
    <row r="55" spans="1:13" ht="28.5" x14ac:dyDescent="0.45">
      <c r="A55" s="11" t="s">
        <v>190</v>
      </c>
      <c r="B55" s="9" t="s">
        <v>191</v>
      </c>
      <c r="C55" s="7">
        <v>0</v>
      </c>
      <c r="D55" s="7">
        <v>0</v>
      </c>
      <c r="E55" s="7">
        <f>Tabell1[[#This Row],[Bud. 2018]]-Tabell1[[#This Row],[Regn. 2018]]</f>
        <v>0</v>
      </c>
      <c r="F55" s="7">
        <v>300047</v>
      </c>
      <c r="G55" s="7">
        <v>300000</v>
      </c>
      <c r="H55" s="7">
        <f>Tabell1[[#This Row],[Budsjett t.o.m. 2018]]-Tabell1[[#This Row],[Regn. t.o.m 2018]]</f>
        <v>-47</v>
      </c>
      <c r="I55" s="8"/>
      <c r="J55" s="7"/>
      <c r="K55" s="7">
        <f>Tabell1[[#This Row],[Gjeldende vedtatt total budsjett-ramme]]-Tabell1[[#This Row],[Regn. t.o.m 2018]]</f>
        <v>-300047</v>
      </c>
      <c r="L55" s="7"/>
      <c r="M55" s="3" t="s">
        <v>187</v>
      </c>
    </row>
    <row r="56" spans="1:13" ht="28.5" x14ac:dyDescent="0.45">
      <c r="A56" s="5">
        <v>49648</v>
      </c>
      <c r="B56" s="9" t="s">
        <v>77</v>
      </c>
      <c r="C56" s="7">
        <v>6087895</v>
      </c>
      <c r="D56" s="7">
        <v>0</v>
      </c>
      <c r="E56" s="7">
        <f>Tabell1[[#This Row],[Bud. 2018]]-Tabell1[[#This Row],[Regn. 2018]]</f>
        <v>-6087895</v>
      </c>
      <c r="F56" s="7">
        <v>7591085</v>
      </c>
      <c r="G56" s="7">
        <v>500000</v>
      </c>
      <c r="H56" s="7">
        <f>Tabell1[[#This Row],[Budsjett t.o.m. 2018]]-Tabell1[[#This Row],[Regn. t.o.m 2018]]</f>
        <v>-7091085</v>
      </c>
      <c r="I56" s="8" t="s">
        <v>106</v>
      </c>
      <c r="J56" s="7">
        <v>16148000</v>
      </c>
      <c r="K56" s="7">
        <f>Tabell1[[#This Row],[Gjeldende vedtatt total budsjett-ramme]]-Tabell1[[#This Row],[Regn. t.o.m 2018]]</f>
        <v>8556915</v>
      </c>
      <c r="L56" s="7">
        <v>16148000</v>
      </c>
      <c r="M56" s="3" t="s">
        <v>283</v>
      </c>
    </row>
    <row r="57" spans="1:13" ht="28.5" x14ac:dyDescent="0.45">
      <c r="A57" s="5">
        <v>59017</v>
      </c>
      <c r="B57" s="9" t="s">
        <v>242</v>
      </c>
      <c r="C57" s="7">
        <v>0</v>
      </c>
      <c r="D57" s="7">
        <v>0</v>
      </c>
      <c r="E57" s="7">
        <f>Tabell1[[#This Row],[Bud. 2018]]-Tabell1[[#This Row],[Regn. 2018]]</f>
        <v>0</v>
      </c>
      <c r="F57" s="7">
        <v>4760900</v>
      </c>
      <c r="G57" s="7">
        <v>5525000</v>
      </c>
      <c r="H57" s="7">
        <f>Tabell1[[#This Row],[Budsjett t.o.m. 2018]]-Tabell1[[#This Row],[Regn. t.o.m 2018]]</f>
        <v>764100</v>
      </c>
      <c r="I57" s="8"/>
      <c r="J57" s="7">
        <v>5525000</v>
      </c>
      <c r="K57" s="7">
        <f>Tabell1[[#This Row],[Gjeldende vedtatt total budsjett-ramme]]-Tabell1[[#This Row],[Regn. t.o.m 2018]]</f>
        <v>764100</v>
      </c>
      <c r="L57" s="7">
        <v>4761000</v>
      </c>
      <c r="M57" s="3" t="s">
        <v>172</v>
      </c>
    </row>
    <row r="58" spans="1:13" x14ac:dyDescent="0.45">
      <c r="A58" s="5">
        <v>59101</v>
      </c>
      <c r="B58" s="9" t="s">
        <v>57</v>
      </c>
      <c r="C58" s="7">
        <v>521454</v>
      </c>
      <c r="D58" s="7">
        <v>3000000</v>
      </c>
      <c r="E58" s="7">
        <f>Tabell1[[#This Row],[Bud. 2018]]-Tabell1[[#This Row],[Regn. 2018]]</f>
        <v>2478546</v>
      </c>
      <c r="F58" s="7"/>
      <c r="G58" s="7"/>
      <c r="H58" s="7"/>
      <c r="I58" s="8"/>
      <c r="J58" s="7"/>
      <c r="K58" s="7"/>
      <c r="L58" s="7"/>
      <c r="M58" s="3" t="s">
        <v>283</v>
      </c>
    </row>
    <row r="59" spans="1:13" ht="71.25" x14ac:dyDescent="0.45">
      <c r="A59" s="5">
        <v>59206</v>
      </c>
      <c r="B59" s="9" t="s">
        <v>58</v>
      </c>
      <c r="C59" s="7">
        <v>465541</v>
      </c>
      <c r="D59" s="7">
        <v>250000</v>
      </c>
      <c r="E59" s="7">
        <f>Tabell1[[#This Row],[Bud. 2018]]-Tabell1[[#This Row],[Regn. 2018]]</f>
        <v>-215541</v>
      </c>
      <c r="F59" s="7"/>
      <c r="G59" s="7"/>
      <c r="H59" s="7"/>
      <c r="I59" s="8"/>
      <c r="J59" s="7"/>
      <c r="K59" s="7"/>
      <c r="L59" s="7"/>
      <c r="M59" s="3" t="s">
        <v>198</v>
      </c>
    </row>
    <row r="60" spans="1:13" ht="42.75" x14ac:dyDescent="0.45">
      <c r="A60" s="5">
        <v>59312</v>
      </c>
      <c r="B60" s="9" t="s">
        <v>59</v>
      </c>
      <c r="C60" s="7">
        <v>134668</v>
      </c>
      <c r="D60" s="7">
        <v>2000000</v>
      </c>
      <c r="E60" s="7">
        <f>Tabell1[[#This Row],[Bud. 2018]]-Tabell1[[#This Row],[Regn. 2018]]</f>
        <v>1865332</v>
      </c>
      <c r="F60" s="7">
        <v>7966902</v>
      </c>
      <c r="G60" s="7">
        <v>10100000</v>
      </c>
      <c r="H60" s="7">
        <f>Tabell1[[#This Row],[Budsjett t.o.m. 2018]]-Tabell1[[#This Row],[Regn. t.o.m 2018]]</f>
        <v>2133098</v>
      </c>
      <c r="I60" s="8" t="s">
        <v>107</v>
      </c>
      <c r="J60" s="7">
        <v>14000000</v>
      </c>
      <c r="K60" s="7">
        <f>Tabell1[[#This Row],[Gjeldende vedtatt total budsjett-ramme]]-Tabell1[[#This Row],[Regn. t.o.m 2018]]</f>
        <v>6033098</v>
      </c>
      <c r="L60" s="7">
        <v>14000000</v>
      </c>
      <c r="M60" s="3" t="s">
        <v>283</v>
      </c>
    </row>
    <row r="61" spans="1:13" x14ac:dyDescent="0.45">
      <c r="A61" s="11" t="s">
        <v>243</v>
      </c>
      <c r="B61" s="9" t="s">
        <v>244</v>
      </c>
      <c r="C61" s="7">
        <v>0</v>
      </c>
      <c r="D61" s="7">
        <v>0</v>
      </c>
      <c r="E61" s="7">
        <f>Tabell1[[#This Row],[Bud. 2018]]-Tabell1[[#This Row],[Regn. 2018]]</f>
        <v>0</v>
      </c>
      <c r="F61" s="7">
        <v>7306</v>
      </c>
      <c r="G61" s="7">
        <v>1250000</v>
      </c>
      <c r="H61" s="7">
        <f>Tabell1[[#This Row],[Budsjett t.o.m. 2018]]-Tabell1[[#This Row],[Regn. t.o.m 2018]]</f>
        <v>1242694</v>
      </c>
      <c r="I61" s="8"/>
      <c r="J61" s="7"/>
      <c r="K61" s="7">
        <f>Tabell1[[#This Row],[Gjeldende vedtatt total budsjett-ramme]]-Tabell1[[#This Row],[Regn. t.o.m 2018]]</f>
        <v>-7306</v>
      </c>
      <c r="L61" s="7"/>
      <c r="M61" s="10" t="s">
        <v>278</v>
      </c>
    </row>
    <row r="62" spans="1:13" x14ac:dyDescent="0.45">
      <c r="A62" s="5">
        <v>59335</v>
      </c>
      <c r="B62" s="9" t="s">
        <v>60</v>
      </c>
      <c r="C62" s="7">
        <v>464717</v>
      </c>
      <c r="D62" s="7">
        <v>750000</v>
      </c>
      <c r="E62" s="7">
        <f>Tabell1[[#This Row],[Bud. 2018]]-Tabell1[[#This Row],[Regn. 2018]]</f>
        <v>285283</v>
      </c>
      <c r="F62" s="7"/>
      <c r="G62" s="7"/>
      <c r="H62" s="7"/>
      <c r="I62" s="8"/>
      <c r="J62" s="7"/>
      <c r="K62" s="7"/>
      <c r="L62" s="7"/>
      <c r="M62" s="3" t="s">
        <v>199</v>
      </c>
    </row>
    <row r="63" spans="1:13" ht="28.5" x14ac:dyDescent="0.45">
      <c r="A63" s="5">
        <v>59337</v>
      </c>
      <c r="B63" s="9" t="s">
        <v>61</v>
      </c>
      <c r="C63" s="7">
        <v>124950</v>
      </c>
      <c r="D63" s="7">
        <v>200000</v>
      </c>
      <c r="E63" s="7">
        <f>Tabell1[[#This Row],[Bud. 2018]]-Tabell1[[#This Row],[Regn. 2018]]</f>
        <v>75050</v>
      </c>
      <c r="F63" s="7"/>
      <c r="G63" s="7"/>
      <c r="H63" s="7"/>
      <c r="I63" s="8"/>
      <c r="J63" s="7"/>
      <c r="K63" s="7"/>
      <c r="L63" s="7"/>
      <c r="M63" s="3" t="s">
        <v>200</v>
      </c>
    </row>
    <row r="64" spans="1:13" ht="114" x14ac:dyDescent="0.45">
      <c r="A64" s="11" t="s">
        <v>201</v>
      </c>
      <c r="B64" s="9" t="s">
        <v>202</v>
      </c>
      <c r="C64" s="7">
        <v>0</v>
      </c>
      <c r="D64" s="7">
        <v>0</v>
      </c>
      <c r="E64" s="7">
        <f>Tabell1[[#This Row],[Bud. 2018]]-Tabell1[[#This Row],[Regn. 2018]]</f>
        <v>0</v>
      </c>
      <c r="F64" s="7">
        <v>3996013</v>
      </c>
      <c r="G64" s="7">
        <v>6000000</v>
      </c>
      <c r="H64" s="7">
        <f>Tabell1[[#This Row],[Budsjett t.o.m. 2018]]-Tabell1[[#This Row],[Regn. t.o.m 2018]]</f>
        <v>2003987</v>
      </c>
      <c r="I64" s="8" t="s">
        <v>203</v>
      </c>
      <c r="J64" s="7">
        <v>13000000</v>
      </c>
      <c r="K64" s="7">
        <f>Tabell1[[#This Row],[Gjeldende vedtatt total budsjett-ramme]]-Tabell1[[#This Row],[Regn. t.o.m 2018]]</f>
        <v>9003987</v>
      </c>
      <c r="L64" s="7">
        <v>13000000</v>
      </c>
      <c r="M64" s="3" t="s">
        <v>204</v>
      </c>
    </row>
    <row r="65" spans="1:13" ht="28.5" x14ac:dyDescent="0.45">
      <c r="A65" s="5">
        <v>59341</v>
      </c>
      <c r="B65" s="9" t="s">
        <v>62</v>
      </c>
      <c r="C65" s="7">
        <v>-36782</v>
      </c>
      <c r="D65" s="7">
        <v>0</v>
      </c>
      <c r="E65" s="7">
        <f>Tabell1[[#This Row],[Bud. 2018]]-Tabell1[[#This Row],[Regn. 2018]]</f>
        <v>36782</v>
      </c>
      <c r="F65" s="7">
        <v>8105168</v>
      </c>
      <c r="G65" s="7">
        <v>9200000</v>
      </c>
      <c r="H65" s="7">
        <f>Tabell1[[#This Row],[Budsjett t.o.m. 2018]]-Tabell1[[#This Row],[Regn. t.o.m 2018]]</f>
        <v>1094832</v>
      </c>
      <c r="I65" s="8" t="s">
        <v>108</v>
      </c>
      <c r="J65" s="7">
        <v>9200000</v>
      </c>
      <c r="K65" s="7">
        <f>Tabell1[[#This Row],[Gjeldende vedtatt total budsjett-ramme]]-Tabell1[[#This Row],[Regn. t.o.m 2018]]</f>
        <v>1094832</v>
      </c>
      <c r="L65" s="7">
        <v>9200000</v>
      </c>
      <c r="M65" s="3" t="s">
        <v>283</v>
      </c>
    </row>
    <row r="66" spans="1:13" ht="57" x14ac:dyDescent="0.45">
      <c r="A66" s="5">
        <v>59343</v>
      </c>
      <c r="B66" s="9" t="s">
        <v>63</v>
      </c>
      <c r="C66" s="7">
        <v>116075</v>
      </c>
      <c r="D66" s="7">
        <v>500000</v>
      </c>
      <c r="E66" s="7">
        <f>Tabell1[[#This Row],[Bud. 2018]]-Tabell1[[#This Row],[Regn. 2018]]</f>
        <v>383925</v>
      </c>
      <c r="F66" s="7">
        <v>137912</v>
      </c>
      <c r="G66" s="7">
        <v>500000</v>
      </c>
      <c r="H66" s="7">
        <f>Tabell1[[#This Row],[Budsjett t.o.m. 2018]]-Tabell1[[#This Row],[Regn. t.o.m 2018]]</f>
        <v>362088</v>
      </c>
      <c r="I66" s="8" t="s">
        <v>109</v>
      </c>
      <c r="J66" s="7">
        <v>1000000</v>
      </c>
      <c r="K66" s="7">
        <f>Tabell1[[#This Row],[Gjeldende vedtatt total budsjett-ramme]]-Tabell1[[#This Row],[Regn. t.o.m 2018]]</f>
        <v>862088</v>
      </c>
      <c r="L66" s="7">
        <v>1000000</v>
      </c>
      <c r="M66" s="3" t="s">
        <v>205</v>
      </c>
    </row>
    <row r="67" spans="1:13" ht="28.5" x14ac:dyDescent="0.45">
      <c r="A67" s="5">
        <v>59347</v>
      </c>
      <c r="B67" s="9" t="s">
        <v>270</v>
      </c>
      <c r="C67" s="7">
        <v>6600729</v>
      </c>
      <c r="D67" s="7">
        <v>6990000</v>
      </c>
      <c r="E67" s="7">
        <f>Tabell1[[#This Row],[Bud. 2018]]-Tabell1[[#This Row],[Regn. 2018]]</f>
        <v>389271</v>
      </c>
      <c r="F67" s="7">
        <v>6970235</v>
      </c>
      <c r="G67" s="7">
        <v>8990000</v>
      </c>
      <c r="H67" s="7">
        <f>Tabell1[[#This Row],[Budsjett t.o.m. 2018]]-Tabell1[[#This Row],[Regn. t.o.m 2018]]</f>
        <v>2019765</v>
      </c>
      <c r="I67" s="8" t="s">
        <v>110</v>
      </c>
      <c r="J67" s="7">
        <v>8990000</v>
      </c>
      <c r="K67" s="7">
        <f>Tabell1[[#This Row],[Gjeldende vedtatt total budsjett-ramme]]-Tabell1[[#This Row],[Regn. t.o.m 2018]]</f>
        <v>2019765</v>
      </c>
      <c r="L67" s="7">
        <v>8990000</v>
      </c>
      <c r="M67" s="3" t="s">
        <v>283</v>
      </c>
    </row>
    <row r="68" spans="1:13" ht="85.5" x14ac:dyDescent="0.45">
      <c r="A68" s="5">
        <v>59352</v>
      </c>
      <c r="B68" s="9" t="s">
        <v>64</v>
      </c>
      <c r="C68" s="7">
        <v>12905</v>
      </c>
      <c r="D68" s="7">
        <v>0</v>
      </c>
      <c r="E68" s="7">
        <f>Tabell1[[#This Row],[Bud. 2018]]-Tabell1[[#This Row],[Regn. 2018]]</f>
        <v>-12905</v>
      </c>
      <c r="F68" s="7">
        <v>15310519</v>
      </c>
      <c r="G68" s="7">
        <v>17500000</v>
      </c>
      <c r="H68" s="7">
        <f>Tabell1[[#This Row],[Budsjett t.o.m. 2018]]-Tabell1[[#This Row],[Regn. t.o.m 2018]]</f>
        <v>2189481</v>
      </c>
      <c r="I68" s="8" t="s">
        <v>111</v>
      </c>
      <c r="J68" s="7">
        <v>20825000</v>
      </c>
      <c r="K68" s="7">
        <f>Tabell1[[#This Row],[Gjeldende vedtatt total budsjett-ramme]]-Tabell1[[#This Row],[Regn. t.o.m 2018]]</f>
        <v>5514481</v>
      </c>
      <c r="L68" s="7">
        <v>20825000</v>
      </c>
      <c r="M68" s="3" t="s">
        <v>283</v>
      </c>
    </row>
    <row r="69" spans="1:13" ht="28.5" x14ac:dyDescent="0.45">
      <c r="A69" s="11" t="s">
        <v>206</v>
      </c>
      <c r="B69" s="9" t="s">
        <v>207</v>
      </c>
      <c r="C69" s="7">
        <v>0</v>
      </c>
      <c r="D69" s="7">
        <v>0</v>
      </c>
      <c r="E69" s="7">
        <f>Tabell1[[#This Row],[Bud. 2018]]-Tabell1[[#This Row],[Regn. 2018]]</f>
        <v>0</v>
      </c>
      <c r="F69" s="7">
        <v>412155</v>
      </c>
      <c r="G69" s="7">
        <v>407000</v>
      </c>
      <c r="H69" s="7">
        <f>Tabell1[[#This Row],[Budsjett t.o.m. 2018]]-Tabell1[[#This Row],[Regn. t.o.m 2018]]</f>
        <v>-5155</v>
      </c>
      <c r="I69" s="8"/>
      <c r="J69" s="7">
        <v>16407000</v>
      </c>
      <c r="K69" s="7">
        <f>Tabell1[[#This Row],[Gjeldende vedtatt total budsjett-ramme]]-Tabell1[[#This Row],[Regn. t.o.m 2018]]</f>
        <v>15994845</v>
      </c>
      <c r="L69" s="7"/>
      <c r="M69" s="3" t="s">
        <v>208</v>
      </c>
    </row>
    <row r="70" spans="1:13" ht="42.75" x14ac:dyDescent="0.45">
      <c r="A70" s="5">
        <v>59356</v>
      </c>
      <c r="B70" s="9" t="s">
        <v>65</v>
      </c>
      <c r="C70" s="7">
        <v>92217</v>
      </c>
      <c r="D70" s="7">
        <v>200000</v>
      </c>
      <c r="E70" s="7">
        <f>Tabell1[[#This Row],[Bud. 2018]]-Tabell1[[#This Row],[Regn. 2018]]</f>
        <v>107783</v>
      </c>
      <c r="F70" s="7"/>
      <c r="G70" s="7"/>
      <c r="H70" s="7"/>
      <c r="I70" s="8"/>
      <c r="J70" s="7"/>
      <c r="K70" s="7"/>
      <c r="L70" s="7"/>
      <c r="M70" s="3" t="s">
        <v>209</v>
      </c>
    </row>
    <row r="71" spans="1:13" ht="42.75" x14ac:dyDescent="0.45">
      <c r="A71" s="11" t="s">
        <v>210</v>
      </c>
      <c r="B71" s="9" t="s">
        <v>211</v>
      </c>
      <c r="C71" s="7">
        <v>0</v>
      </c>
      <c r="D71" s="7">
        <v>0</v>
      </c>
      <c r="E71" s="7">
        <f>Tabell1[[#This Row],[Bud. 2018]]-Tabell1[[#This Row],[Regn. 2018]]</f>
        <v>0</v>
      </c>
      <c r="F71" s="7">
        <v>21027</v>
      </c>
      <c r="G71" s="7">
        <v>0</v>
      </c>
      <c r="H71" s="7">
        <f>Tabell1[[#This Row],[Budsjett t.o.m. 2018]]-Tabell1[[#This Row],[Regn. t.o.m 2018]]</f>
        <v>-21027</v>
      </c>
      <c r="I71" s="8" t="s">
        <v>212</v>
      </c>
      <c r="J71" s="7">
        <v>18400000</v>
      </c>
      <c r="K71" s="7">
        <f>Tabell1[[#This Row],[Gjeldende vedtatt total budsjett-ramme]]-Tabell1[[#This Row],[Regn. t.o.m 2018]]</f>
        <v>18378973</v>
      </c>
      <c r="L71" s="7">
        <v>18400000</v>
      </c>
      <c r="M71" s="3" t="s">
        <v>213</v>
      </c>
    </row>
    <row r="72" spans="1:13" ht="42.75" x14ac:dyDescent="0.45">
      <c r="A72" s="11">
        <v>59360</v>
      </c>
      <c r="B72" s="9" t="s">
        <v>66</v>
      </c>
      <c r="C72" s="7">
        <v>0</v>
      </c>
      <c r="D72" s="7">
        <v>0</v>
      </c>
      <c r="E72" s="7">
        <f>Tabell1[[#This Row],[Bud. 2018]]-Tabell1[[#This Row],[Regn. 2018]]</f>
        <v>0</v>
      </c>
      <c r="F72" s="7">
        <v>2445</v>
      </c>
      <c r="G72" s="7">
        <v>0</v>
      </c>
      <c r="H72" s="7">
        <f>Tabell1[[#This Row],[Budsjett t.o.m. 2018]]-Tabell1[[#This Row],[Regn. t.o.m 2018]]</f>
        <v>-2445</v>
      </c>
      <c r="I72" s="8" t="s">
        <v>112</v>
      </c>
      <c r="J72" s="7">
        <v>13900000</v>
      </c>
      <c r="K72" s="7">
        <f>Tabell1[[#This Row],[Gjeldende vedtatt total budsjett-ramme]]-Tabell1[[#This Row],[Regn. t.o.m 2018]]</f>
        <v>13897555</v>
      </c>
      <c r="L72" s="7">
        <v>13900000</v>
      </c>
      <c r="M72" s="3" t="s">
        <v>214</v>
      </c>
    </row>
    <row r="73" spans="1:13" ht="42.75" x14ac:dyDescent="0.45">
      <c r="A73" s="5">
        <v>59364</v>
      </c>
      <c r="B73" s="9" t="s">
        <v>53</v>
      </c>
      <c r="C73" s="7">
        <v>11262941</v>
      </c>
      <c r="D73" s="7">
        <v>13385000</v>
      </c>
      <c r="E73" s="7">
        <f>Tabell1[[#This Row],[Bud. 2018]]-Tabell1[[#This Row],[Regn. 2018]]</f>
        <v>2122059</v>
      </c>
      <c r="F73" s="7">
        <v>11788225</v>
      </c>
      <c r="G73" s="7">
        <v>14385000</v>
      </c>
      <c r="H73" s="7">
        <f>Tabell1[[#This Row],[Budsjett t.o.m. 2018]]-Tabell1[[#This Row],[Regn. t.o.m 2018]]</f>
        <v>2596775</v>
      </c>
      <c r="I73" s="8" t="s">
        <v>113</v>
      </c>
      <c r="J73" s="7">
        <v>23152000</v>
      </c>
      <c r="K73" s="7">
        <f>Tabell1[[#This Row],[Gjeldende vedtatt total budsjett-ramme]]-Tabell1[[#This Row],[Regn. t.o.m 2018]]</f>
        <v>11363775</v>
      </c>
      <c r="L73" s="7">
        <v>23152000</v>
      </c>
      <c r="M73" s="3" t="s">
        <v>283</v>
      </c>
    </row>
    <row r="74" spans="1:13" ht="42.75" x14ac:dyDescent="0.45">
      <c r="A74" s="5">
        <v>59365</v>
      </c>
      <c r="B74" s="9" t="s">
        <v>82</v>
      </c>
      <c r="C74" s="7">
        <v>1483726</v>
      </c>
      <c r="D74" s="7">
        <v>2750000</v>
      </c>
      <c r="E74" s="7">
        <f>Tabell1[[#This Row],[Bud. 2018]]-Tabell1[[#This Row],[Regn. 2018]]</f>
        <v>1266274</v>
      </c>
      <c r="F74" s="7">
        <v>1590633</v>
      </c>
      <c r="G74" s="7">
        <v>3150000</v>
      </c>
      <c r="H74" s="7">
        <f>Tabell1[[#This Row],[Budsjett t.o.m. 2018]]-Tabell1[[#This Row],[Regn. t.o.m 2018]]</f>
        <v>1559367</v>
      </c>
      <c r="I74" s="8" t="s">
        <v>114</v>
      </c>
      <c r="J74" s="7">
        <v>6873000</v>
      </c>
      <c r="K74" s="7">
        <f>Tabell1[[#This Row],[Gjeldende vedtatt total budsjett-ramme]]-Tabell1[[#This Row],[Regn. t.o.m 2018]]</f>
        <v>5282367</v>
      </c>
      <c r="L74" s="7">
        <v>6873000</v>
      </c>
      <c r="M74" s="3" t="s">
        <v>283</v>
      </c>
    </row>
    <row r="75" spans="1:13" ht="42.75" x14ac:dyDescent="0.45">
      <c r="A75" s="5">
        <v>59366</v>
      </c>
      <c r="B75" s="9" t="s">
        <v>67</v>
      </c>
      <c r="C75" s="7">
        <v>4190755</v>
      </c>
      <c r="D75" s="7">
        <v>6000000</v>
      </c>
      <c r="E75" s="7">
        <f>Tabell1[[#This Row],[Bud. 2018]]-Tabell1[[#This Row],[Regn. 2018]]</f>
        <v>1809245</v>
      </c>
      <c r="F75" s="7">
        <v>4190755</v>
      </c>
      <c r="G75" s="7">
        <v>6000000</v>
      </c>
      <c r="H75" s="7">
        <f>Tabell1[[#This Row],[Budsjett t.o.m. 2018]]-Tabell1[[#This Row],[Regn. t.o.m 2018]]</f>
        <v>1809245</v>
      </c>
      <c r="I75" s="8" t="s">
        <v>115</v>
      </c>
      <c r="J75" s="7">
        <v>6000000</v>
      </c>
      <c r="K75" s="7">
        <f>Tabell1[[#This Row],[Gjeldende vedtatt total budsjett-ramme]]-Tabell1[[#This Row],[Regn. t.o.m 2018]]</f>
        <v>1809245</v>
      </c>
      <c r="L75" s="7">
        <v>6000000</v>
      </c>
      <c r="M75" s="3" t="s">
        <v>283</v>
      </c>
    </row>
    <row r="76" spans="1:13" ht="42.75" x14ac:dyDescent="0.45">
      <c r="A76" s="5">
        <v>59367</v>
      </c>
      <c r="B76" s="9" t="s">
        <v>68</v>
      </c>
      <c r="C76" s="7">
        <v>0</v>
      </c>
      <c r="D76" s="7">
        <v>400000</v>
      </c>
      <c r="E76" s="7">
        <f>Tabell1[[#This Row],[Bud. 2018]]-Tabell1[[#This Row],[Regn. 2018]]</f>
        <v>400000</v>
      </c>
      <c r="F76" s="7">
        <v>0</v>
      </c>
      <c r="G76" s="7">
        <v>400000</v>
      </c>
      <c r="H76" s="7">
        <f>Tabell1[[#This Row],[Budsjett t.o.m. 2018]]-Tabell1[[#This Row],[Regn. t.o.m 2018]]</f>
        <v>400000</v>
      </c>
      <c r="I76" s="8" t="s">
        <v>117</v>
      </c>
      <c r="J76" s="7">
        <v>6400000</v>
      </c>
      <c r="K76" s="7">
        <f>Tabell1[[#This Row],[Gjeldende vedtatt total budsjett-ramme]]-Tabell1[[#This Row],[Regn. t.o.m 2018]]</f>
        <v>6400000</v>
      </c>
      <c r="L76" s="7">
        <v>6400000</v>
      </c>
      <c r="M76" s="3" t="s">
        <v>215</v>
      </c>
    </row>
    <row r="77" spans="1:13" ht="42.75" x14ac:dyDescent="0.45">
      <c r="A77" s="11" t="s">
        <v>216</v>
      </c>
      <c r="B77" s="9" t="s">
        <v>217</v>
      </c>
      <c r="C77" s="7">
        <v>0</v>
      </c>
      <c r="D77" s="7">
        <v>0</v>
      </c>
      <c r="E77" s="7">
        <f>Tabell1[[#This Row],[Bud. 2018]]-Tabell1[[#This Row],[Regn. 2018]]</f>
        <v>0</v>
      </c>
      <c r="F77" s="7">
        <v>32708</v>
      </c>
      <c r="G77" s="7">
        <v>200000</v>
      </c>
      <c r="H77" s="7">
        <f>Tabell1[[#This Row],[Budsjett t.o.m. 2018]]-Tabell1[[#This Row],[Regn. t.o.m 2018]]</f>
        <v>167292</v>
      </c>
      <c r="I77" s="8" t="s">
        <v>218</v>
      </c>
      <c r="J77" s="7">
        <v>5100000</v>
      </c>
      <c r="K77" s="7">
        <f>Tabell1[[#This Row],[Gjeldende vedtatt total budsjett-ramme]]-Tabell1[[#This Row],[Regn. t.o.m 2018]]</f>
        <v>5067292</v>
      </c>
      <c r="L77" s="7">
        <v>5100000</v>
      </c>
      <c r="M77" s="3" t="s">
        <v>219</v>
      </c>
    </row>
    <row r="78" spans="1:13" ht="42.75" x14ac:dyDescent="0.45">
      <c r="A78" s="5">
        <v>59373</v>
      </c>
      <c r="B78" s="9" t="s">
        <v>69</v>
      </c>
      <c r="C78" s="7">
        <v>2556192</v>
      </c>
      <c r="D78" s="7">
        <v>3000000</v>
      </c>
      <c r="E78" s="7">
        <f>Tabell1[[#This Row],[Bud. 2018]]-Tabell1[[#This Row],[Regn. 2018]]</f>
        <v>443808</v>
      </c>
      <c r="F78" s="7">
        <v>2556192</v>
      </c>
      <c r="G78" s="7">
        <v>3000000</v>
      </c>
      <c r="H78" s="7">
        <f>Tabell1[[#This Row],[Budsjett t.o.m. 2018]]-Tabell1[[#This Row],[Regn. t.o.m 2018]]</f>
        <v>443808</v>
      </c>
      <c r="I78" s="8" t="s">
        <v>118</v>
      </c>
      <c r="J78" s="7">
        <v>6000000</v>
      </c>
      <c r="K78" s="7">
        <f>Tabell1[[#This Row],[Gjeldende vedtatt total budsjett-ramme]]-Tabell1[[#This Row],[Regn. t.o.m 2018]]</f>
        <v>3443808</v>
      </c>
      <c r="L78" s="7">
        <v>6000000</v>
      </c>
      <c r="M78" s="3" t="s">
        <v>221</v>
      </c>
    </row>
    <row r="79" spans="1:13" ht="42.75" x14ac:dyDescent="0.45">
      <c r="A79" s="5">
        <v>59406</v>
      </c>
      <c r="B79" s="9" t="s">
        <v>71</v>
      </c>
      <c r="C79" s="7">
        <v>2614732</v>
      </c>
      <c r="D79" s="7">
        <v>2000000</v>
      </c>
      <c r="E79" s="7">
        <f>Tabell1[[#This Row],[Bud. 2018]]-Tabell1[[#This Row],[Regn. 2018]]</f>
        <v>-614732</v>
      </c>
      <c r="F79" s="7"/>
      <c r="G79" s="7"/>
      <c r="H79" s="7"/>
      <c r="I79" s="8"/>
      <c r="J79" s="7"/>
      <c r="K79" s="7"/>
      <c r="L79" s="7"/>
      <c r="M79" s="3" t="s">
        <v>223</v>
      </c>
    </row>
    <row r="80" spans="1:13" ht="28.5" x14ac:dyDescent="0.45">
      <c r="A80" s="5">
        <v>59419</v>
      </c>
      <c r="B80" s="9" t="s">
        <v>72</v>
      </c>
      <c r="C80" s="7">
        <v>500000</v>
      </c>
      <c r="D80" s="7">
        <v>500000</v>
      </c>
      <c r="E80" s="7">
        <v>0</v>
      </c>
      <c r="F80" s="7"/>
      <c r="G80" s="7"/>
      <c r="H80" s="7"/>
      <c r="I80" s="8"/>
      <c r="J80" s="7"/>
      <c r="K80" s="7"/>
      <c r="L80" s="7"/>
      <c r="M80" s="3" t="s">
        <v>224</v>
      </c>
    </row>
    <row r="81" spans="1:13" ht="42.75" x14ac:dyDescent="0.45">
      <c r="A81" s="5">
        <v>59425</v>
      </c>
      <c r="B81" s="9" t="s">
        <v>73</v>
      </c>
      <c r="C81" s="7">
        <v>1252683</v>
      </c>
      <c r="D81" s="7">
        <v>1100000</v>
      </c>
      <c r="E81" s="7">
        <f>Tabell1[[#This Row],[Bud. 2018]]-Tabell1[[#This Row],[Regn. 2018]]</f>
        <v>-152683</v>
      </c>
      <c r="F81" s="7"/>
      <c r="G81" s="7"/>
      <c r="H81" s="7"/>
      <c r="I81" s="8"/>
      <c r="J81" s="7"/>
      <c r="K81" s="7"/>
      <c r="L81" s="7"/>
      <c r="M81" s="3" t="s">
        <v>225</v>
      </c>
    </row>
    <row r="82" spans="1:13" x14ac:dyDescent="0.45">
      <c r="A82" s="5">
        <v>59437</v>
      </c>
      <c r="B82" s="9" t="s">
        <v>74</v>
      </c>
      <c r="C82" s="7">
        <v>320358</v>
      </c>
      <c r="D82" s="7">
        <v>400000</v>
      </c>
      <c r="E82" s="7">
        <f>Tabell1[[#This Row],[Bud. 2018]]-Tabell1[[#This Row],[Regn. 2018]]</f>
        <v>79642</v>
      </c>
      <c r="F82" s="7"/>
      <c r="G82" s="7"/>
      <c r="H82" s="7"/>
      <c r="I82" s="8"/>
      <c r="J82" s="7"/>
      <c r="K82" s="7"/>
      <c r="L82" s="7"/>
      <c r="M82" s="3" t="s">
        <v>226</v>
      </c>
    </row>
    <row r="83" spans="1:13" ht="28.5" x14ac:dyDescent="0.45">
      <c r="A83" s="5">
        <v>59438</v>
      </c>
      <c r="B83" s="9" t="s">
        <v>245</v>
      </c>
      <c r="C83" s="7">
        <v>0</v>
      </c>
      <c r="D83" s="7">
        <v>0</v>
      </c>
      <c r="E83" s="7">
        <f>Tabell1[[#This Row],[Bud. 2018]]-Tabell1[[#This Row],[Regn. 2018]]</f>
        <v>0</v>
      </c>
      <c r="F83" s="7">
        <v>2939967</v>
      </c>
      <c r="G83" s="7">
        <v>2000000</v>
      </c>
      <c r="H83" s="7">
        <f>Tabell1[[#This Row],[Budsjett t.o.m. 2018]]-Tabell1[[#This Row],[Regn. t.o.m 2018]]</f>
        <v>-939967</v>
      </c>
      <c r="I83" s="8"/>
      <c r="J83" s="7">
        <v>2000000</v>
      </c>
      <c r="K83" s="7">
        <f>Tabell1[[#This Row],[Gjeldende vedtatt total budsjett-ramme]]-Tabell1[[#This Row],[Regn. t.o.m 2018]]</f>
        <v>-939967</v>
      </c>
      <c r="L83" s="7">
        <v>2000000</v>
      </c>
      <c r="M83" s="10" t="s">
        <v>279</v>
      </c>
    </row>
    <row r="84" spans="1:13" ht="42.75" x14ac:dyDescent="0.45">
      <c r="A84" s="5">
        <v>59455</v>
      </c>
      <c r="B84" s="9" t="s">
        <v>78</v>
      </c>
      <c r="C84" s="7">
        <v>1039593</v>
      </c>
      <c r="D84" s="7">
        <v>3500000</v>
      </c>
      <c r="E84" s="7">
        <f>Tabell1[[#This Row],[Bud. 2018]]-Tabell1[[#This Row],[Regn. 2018]]</f>
        <v>2460407</v>
      </c>
      <c r="F84" s="7">
        <v>1199812</v>
      </c>
      <c r="G84" s="7">
        <v>3600000</v>
      </c>
      <c r="H84" s="7">
        <f>Tabell1[[#This Row],[Budsjett t.o.m. 2018]]-Tabell1[[#This Row],[Regn. t.o.m 2018]]</f>
        <v>2400188</v>
      </c>
      <c r="I84" s="8" t="s">
        <v>119</v>
      </c>
      <c r="J84" s="7">
        <v>12779000</v>
      </c>
      <c r="K84" s="7">
        <f>Tabell1[[#This Row],[Gjeldende vedtatt total budsjett-ramme]]-Tabell1[[#This Row],[Regn. t.o.m 2018]]</f>
        <v>11579188</v>
      </c>
      <c r="L84" s="7">
        <v>12779000</v>
      </c>
      <c r="M84" s="3" t="s">
        <v>283</v>
      </c>
    </row>
    <row r="85" spans="1:13" ht="42.75" x14ac:dyDescent="0.45">
      <c r="A85" s="5">
        <v>59456</v>
      </c>
      <c r="B85" s="9" t="s">
        <v>79</v>
      </c>
      <c r="C85" s="7">
        <v>488997</v>
      </c>
      <c r="D85" s="7">
        <v>0</v>
      </c>
      <c r="E85" s="7">
        <f>Tabell1[[#This Row],[Bud. 2018]]-Tabell1[[#This Row],[Regn. 2018]]</f>
        <v>-488997</v>
      </c>
      <c r="F85" s="7">
        <v>584348</v>
      </c>
      <c r="G85" s="7">
        <v>0</v>
      </c>
      <c r="H85" s="7">
        <f>Tabell1[[#This Row],[Budsjett t.o.m. 2018]]-Tabell1[[#This Row],[Regn. t.o.m 2018]]</f>
        <v>-584348</v>
      </c>
      <c r="I85" s="8" t="s">
        <v>120</v>
      </c>
      <c r="J85" s="7">
        <v>7525000</v>
      </c>
      <c r="K85" s="7">
        <f>Tabell1[[#This Row],[Gjeldende vedtatt total budsjett-ramme]]-Tabell1[[#This Row],[Regn. t.o.m 2018]]</f>
        <v>6940652</v>
      </c>
      <c r="L85" s="7">
        <v>7525000</v>
      </c>
      <c r="M85" s="3" t="s">
        <v>283</v>
      </c>
    </row>
    <row r="86" spans="1:13" ht="28.5" x14ac:dyDescent="0.45">
      <c r="A86" s="5">
        <v>59460</v>
      </c>
      <c r="B86" s="9" t="s">
        <v>75</v>
      </c>
      <c r="C86" s="7">
        <v>2000000</v>
      </c>
      <c r="D86" s="7">
        <v>2000000</v>
      </c>
      <c r="E86" s="7">
        <v>0</v>
      </c>
      <c r="F86" s="7">
        <v>2000000</v>
      </c>
      <c r="G86" s="7">
        <v>2000000</v>
      </c>
      <c r="H86" s="7">
        <v>0</v>
      </c>
      <c r="I86" s="8"/>
      <c r="J86" s="7">
        <v>2000000</v>
      </c>
      <c r="K86" s="7">
        <f>Tabell1[[#This Row],[Gjeldende vedtatt total budsjett-ramme]]-Tabell1[[#This Row],[Regn. t.o.m 2018]]</f>
        <v>0</v>
      </c>
      <c r="L86" s="7">
        <v>2000000</v>
      </c>
      <c r="M86" s="3" t="s">
        <v>187</v>
      </c>
    </row>
    <row r="87" spans="1:13" x14ac:dyDescent="0.45">
      <c r="A87" s="5">
        <v>59525</v>
      </c>
      <c r="B87" s="9" t="s">
        <v>54</v>
      </c>
      <c r="C87" s="7">
        <v>-2218034</v>
      </c>
      <c r="D87" s="7">
        <v>0</v>
      </c>
      <c r="E87" s="7">
        <f>Tabell1[[#This Row],[Bud. 2018]]-Tabell1[[#This Row],[Regn. 2018]]</f>
        <v>2218034</v>
      </c>
      <c r="F87" s="7">
        <v>1349020</v>
      </c>
      <c r="G87" s="7">
        <v>3325000</v>
      </c>
      <c r="H87" s="7">
        <f>Tabell1[[#This Row],[Budsjett t.o.m. 2018]]-Tabell1[[#This Row],[Regn. t.o.m 2018]]</f>
        <v>1975980</v>
      </c>
      <c r="I87" s="8"/>
      <c r="J87" s="7">
        <v>3325000</v>
      </c>
      <c r="K87" s="7">
        <f>Tabell1[[#This Row],[Gjeldende vedtatt total budsjett-ramme]]-Tabell1[[#This Row],[Regn. t.o.m 2018]]</f>
        <v>1975980</v>
      </c>
      <c r="L87" s="7"/>
      <c r="M87" s="3" t="s">
        <v>283</v>
      </c>
    </row>
    <row r="88" spans="1:13" ht="42.75" x14ac:dyDescent="0.45">
      <c r="A88" s="5">
        <v>59531</v>
      </c>
      <c r="B88" s="9" t="s">
        <v>192</v>
      </c>
      <c r="C88" s="7">
        <v>0</v>
      </c>
      <c r="D88" s="7">
        <v>0</v>
      </c>
      <c r="E88" s="7">
        <f>Tabell1[[#This Row],[Bud. 2018]]-Tabell1[[#This Row],[Regn. 2018]]</f>
        <v>0</v>
      </c>
      <c r="F88" s="7">
        <v>18834992</v>
      </c>
      <c r="G88" s="7">
        <v>18364000</v>
      </c>
      <c r="H88" s="7">
        <f>Tabell1[[#This Row],[Budsjett t.o.m. 2018]]-Tabell1[[#This Row],[Regn. t.o.m 2018]]</f>
        <v>-470992</v>
      </c>
      <c r="I88" s="8"/>
      <c r="J88" s="7">
        <v>18364000</v>
      </c>
      <c r="K88" s="7">
        <f>Tabell1[[#This Row],[Gjeldende vedtatt total budsjett-ramme]]-Tabell1[[#This Row],[Regn. t.o.m 2018]]</f>
        <v>-470992</v>
      </c>
      <c r="L88" s="7">
        <v>18364000</v>
      </c>
      <c r="M88" s="3" t="s">
        <v>193</v>
      </c>
    </row>
    <row r="89" spans="1:13" ht="28.5" x14ac:dyDescent="0.45">
      <c r="A89" s="5">
        <v>59534</v>
      </c>
      <c r="B89" s="9" t="s">
        <v>55</v>
      </c>
      <c r="C89" s="7">
        <v>337469</v>
      </c>
      <c r="D89" s="7">
        <v>0</v>
      </c>
      <c r="E89" s="7">
        <f>Tabell1[[#This Row],[Bud. 2018]]-Tabell1[[#This Row],[Regn. 2018]]</f>
        <v>-337469</v>
      </c>
      <c r="F89" s="7">
        <v>1924012</v>
      </c>
      <c r="G89" s="7">
        <v>2100000</v>
      </c>
      <c r="H89" s="7">
        <f>Tabell1[[#This Row],[Budsjett t.o.m. 2018]]-Tabell1[[#This Row],[Regn. t.o.m 2018]]</f>
        <v>175988</v>
      </c>
      <c r="I89" s="8"/>
      <c r="J89" s="7">
        <v>2100000</v>
      </c>
      <c r="K89" s="7">
        <f>Tabell1[[#This Row],[Gjeldende vedtatt total budsjett-ramme]]-Tabell1[[#This Row],[Regn. t.o.m 2018]]</f>
        <v>175988</v>
      </c>
      <c r="L89" s="7">
        <v>2100000</v>
      </c>
      <c r="M89" s="3" t="s">
        <v>194</v>
      </c>
    </row>
    <row r="90" spans="1:13" ht="28.5" x14ac:dyDescent="0.45">
      <c r="A90" s="11" t="s">
        <v>195</v>
      </c>
      <c r="B90" s="9" t="s">
        <v>196</v>
      </c>
      <c r="C90" s="7">
        <v>302750</v>
      </c>
      <c r="D90" s="7">
        <v>0</v>
      </c>
      <c r="E90" s="7">
        <f>Tabell1[[#This Row],[Bud. 2018]]-Tabell1[[#This Row],[Regn. 2018]]</f>
        <v>-302750</v>
      </c>
      <c r="F90" s="7"/>
      <c r="G90" s="7"/>
      <c r="H90" s="7"/>
      <c r="I90" s="8"/>
      <c r="J90" s="7"/>
      <c r="K90" s="7"/>
      <c r="L90" s="7"/>
      <c r="M90" s="3" t="s">
        <v>197</v>
      </c>
    </row>
    <row r="91" spans="1:13" ht="28.5" x14ac:dyDescent="0.45">
      <c r="A91" s="11">
        <v>59601</v>
      </c>
      <c r="B91" s="9" t="s">
        <v>246</v>
      </c>
      <c r="C91" s="7">
        <v>0</v>
      </c>
      <c r="D91" s="7">
        <v>0</v>
      </c>
      <c r="E91" s="7">
        <f>Tabell1[[#This Row],[Bud. 2018]]-Tabell1[[#This Row],[Regn. 2018]]</f>
        <v>0</v>
      </c>
      <c r="F91" s="7">
        <v>356102</v>
      </c>
      <c r="G91" s="7">
        <v>250000</v>
      </c>
      <c r="H91" s="7">
        <f>Tabell1[[#This Row],[Budsjett t.o.m. 2018]]-Tabell1[[#This Row],[Regn. t.o.m 2018]]</f>
        <v>-106102</v>
      </c>
      <c r="I91" s="8"/>
      <c r="J91" s="7">
        <v>250000</v>
      </c>
      <c r="K91" s="7">
        <f>Tabell1[[#This Row],[Gjeldende vedtatt total budsjett-ramme]]-Tabell1[[#This Row],[Regn. t.o.m 2018]]</f>
        <v>-106102</v>
      </c>
      <c r="L91" s="7">
        <v>250000</v>
      </c>
      <c r="M91" s="3" t="s">
        <v>187</v>
      </c>
    </row>
    <row r="92" spans="1:13" ht="42.75" x14ac:dyDescent="0.45">
      <c r="A92" s="5">
        <v>59621</v>
      </c>
      <c r="B92" s="9" t="s">
        <v>24</v>
      </c>
      <c r="C92" s="7">
        <v>32970</v>
      </c>
      <c r="D92" s="7">
        <v>1500000</v>
      </c>
      <c r="E92" s="7">
        <f>Tabell1[[#This Row],[Bud. 2018]]-Tabell1[[#This Row],[Regn. 2018]]</f>
        <v>1467030</v>
      </c>
      <c r="F92" s="7">
        <v>678450</v>
      </c>
      <c r="G92" s="7">
        <v>3600000</v>
      </c>
      <c r="H92" s="7">
        <f>Tabell1[[#This Row],[Budsjett t.o.m. 2018]]-Tabell1[[#This Row],[Regn. t.o.m 2018]]</f>
        <v>2921550</v>
      </c>
      <c r="I92" s="8" t="s">
        <v>116</v>
      </c>
      <c r="J92" s="7">
        <v>3600000</v>
      </c>
      <c r="K92" s="7">
        <f>Tabell1[[#This Row],[Gjeldende vedtatt total budsjett-ramme]]-Tabell1[[#This Row],[Regn. t.o.m 2018]]</f>
        <v>2921550</v>
      </c>
      <c r="L92" s="7">
        <v>3600000</v>
      </c>
      <c r="M92" s="3" t="s">
        <v>283</v>
      </c>
    </row>
    <row r="93" spans="1:13" ht="28.5" x14ac:dyDescent="0.45">
      <c r="A93" s="11" t="s">
        <v>227</v>
      </c>
      <c r="B93" s="9" t="s">
        <v>228</v>
      </c>
      <c r="C93" s="7">
        <v>252500</v>
      </c>
      <c r="D93" s="7">
        <v>0</v>
      </c>
      <c r="E93" s="7">
        <f>Tabell1[[#This Row],[Bud. 2018]]-Tabell1[[#This Row],[Regn. 2018]]</f>
        <v>-252500</v>
      </c>
      <c r="F93" s="7">
        <v>495000</v>
      </c>
      <c r="G93" s="7">
        <v>462000</v>
      </c>
      <c r="H93" s="7">
        <f>Tabell1[[#This Row],[Budsjett t.o.m. 2018]]-Tabell1[[#This Row],[Regn. t.o.m 2018]]</f>
        <v>-33000</v>
      </c>
      <c r="I93" s="8"/>
      <c r="J93" s="7">
        <v>462000</v>
      </c>
      <c r="K93" s="7">
        <f>Tabell1[[#This Row],[Gjeldende vedtatt total budsjett-ramme]]-Tabell1[[#This Row],[Regn. t.o.m 2018]]</f>
        <v>-33000</v>
      </c>
      <c r="L93" s="7">
        <v>462000</v>
      </c>
      <c r="M93" s="3" t="s">
        <v>187</v>
      </c>
    </row>
    <row r="94" spans="1:13" ht="42.75" x14ac:dyDescent="0.45">
      <c r="A94" s="5">
        <v>59652</v>
      </c>
      <c r="B94" s="9" t="s">
        <v>25</v>
      </c>
      <c r="C94" s="7">
        <v>745498</v>
      </c>
      <c r="D94" s="7">
        <v>730000</v>
      </c>
      <c r="E94" s="7">
        <f>Tabell1[[#This Row],[Bud. 2018]]-Tabell1[[#This Row],[Regn. 2018]]</f>
        <v>-15498</v>
      </c>
      <c r="F94" s="7">
        <v>10343948</v>
      </c>
      <c r="G94" s="7">
        <v>11966000</v>
      </c>
      <c r="H94" s="7">
        <f>Tabell1[[#This Row],[Budsjett t.o.m. 2018]]-Tabell1[[#This Row],[Regn. t.o.m 2018]]</f>
        <v>1622052</v>
      </c>
      <c r="I94" s="8" t="s">
        <v>121</v>
      </c>
      <c r="J94" s="7">
        <v>11236000</v>
      </c>
      <c r="K94" s="7">
        <f>Tabell1[[#This Row],[Gjeldende vedtatt total budsjett-ramme]]-Tabell1[[#This Row],[Regn. t.o.m 2018]]</f>
        <v>892052</v>
      </c>
      <c r="L94" s="7">
        <v>11236000</v>
      </c>
      <c r="M94" s="3" t="s">
        <v>141</v>
      </c>
    </row>
    <row r="95" spans="1:13" ht="28.5" x14ac:dyDescent="0.45">
      <c r="A95" s="5">
        <v>59669</v>
      </c>
      <c r="B95" s="9" t="s">
        <v>247</v>
      </c>
      <c r="C95" s="7">
        <v>0</v>
      </c>
      <c r="D95" s="7">
        <v>0</v>
      </c>
      <c r="E95" s="7">
        <f>Tabell1[[#This Row],[Bud. 2018]]-Tabell1[[#This Row],[Regn. 2018]]</f>
        <v>0</v>
      </c>
      <c r="F95" s="7">
        <v>538308</v>
      </c>
      <c r="G95" s="7">
        <v>600000</v>
      </c>
      <c r="H95" s="7">
        <f>Tabell1[[#This Row],[Budsjett t.o.m. 2018]]-Tabell1[[#This Row],[Regn. t.o.m 2018]]</f>
        <v>61692</v>
      </c>
      <c r="I95" s="8" t="s">
        <v>248</v>
      </c>
      <c r="J95" s="7">
        <v>2600000</v>
      </c>
      <c r="K95" s="7">
        <f>Tabell1[[#This Row],[Gjeldende vedtatt total budsjett-ramme]]-Tabell1[[#This Row],[Regn. t.o.m 2018]]</f>
        <v>2061692</v>
      </c>
      <c r="L95" s="7">
        <v>2600000</v>
      </c>
      <c r="M95" s="10" t="s">
        <v>280</v>
      </c>
    </row>
    <row r="96" spans="1:13" ht="42.75" x14ac:dyDescent="0.45">
      <c r="A96" s="11" t="s">
        <v>229</v>
      </c>
      <c r="B96" s="9" t="s">
        <v>230</v>
      </c>
      <c r="C96" s="7">
        <v>145402</v>
      </c>
      <c r="D96" s="7">
        <v>0</v>
      </c>
      <c r="E96" s="7">
        <f>Tabell1[[#This Row],[Bud. 2018]]-Tabell1[[#This Row],[Regn. 2018]]</f>
        <v>-145402</v>
      </c>
      <c r="F96" s="7">
        <v>2178909</v>
      </c>
      <c r="G96" s="7">
        <v>2513000</v>
      </c>
      <c r="H96" s="7">
        <f>Tabell1[[#This Row],[Budsjett t.o.m. 2018]]-Tabell1[[#This Row],[Regn. t.o.m 2018]]</f>
        <v>334091</v>
      </c>
      <c r="I96" s="8" t="s">
        <v>231</v>
      </c>
      <c r="J96" s="7">
        <v>2513000</v>
      </c>
      <c r="K96" s="7">
        <f>Tabell1[[#This Row],[Gjeldende vedtatt total budsjett-ramme]]-Tabell1[[#This Row],[Regn. t.o.m 2018]]</f>
        <v>334091</v>
      </c>
      <c r="L96" s="7">
        <v>2513000</v>
      </c>
      <c r="M96" s="10" t="s">
        <v>281</v>
      </c>
    </row>
    <row r="97" spans="1:13" ht="42.75" x14ac:dyDescent="0.45">
      <c r="A97" s="5">
        <v>59672</v>
      </c>
      <c r="B97" s="9" t="s">
        <v>26</v>
      </c>
      <c r="C97" s="7">
        <v>135409</v>
      </c>
      <c r="D97" s="7">
        <v>1200000</v>
      </c>
      <c r="E97" s="7">
        <f>Tabell1[[#This Row],[Bud. 2018]]-Tabell1[[#This Row],[Regn. 2018]]</f>
        <v>1064591</v>
      </c>
      <c r="F97" s="7">
        <v>2751360</v>
      </c>
      <c r="G97" s="7">
        <v>3824000</v>
      </c>
      <c r="H97" s="7">
        <f>Tabell1[[#This Row],[Budsjett t.o.m. 2018]]-Tabell1[[#This Row],[Regn. t.o.m 2018]]</f>
        <v>1072640</v>
      </c>
      <c r="I97" s="8" t="s">
        <v>122</v>
      </c>
      <c r="J97" s="7">
        <v>1624000</v>
      </c>
      <c r="K97" s="7">
        <f>Tabell1[[#This Row],[Gjeldende vedtatt total budsjett-ramme]]-Tabell1[[#This Row],[Regn. t.o.m 2018]]</f>
        <v>-1127360</v>
      </c>
      <c r="L97" s="7">
        <v>7274000</v>
      </c>
      <c r="M97" s="3" t="s">
        <v>283</v>
      </c>
    </row>
    <row r="98" spans="1:13" ht="28.5" x14ac:dyDescent="0.45">
      <c r="A98" s="5">
        <v>59673</v>
      </c>
      <c r="B98" s="9" t="s">
        <v>27</v>
      </c>
      <c r="C98" s="7">
        <v>799382</v>
      </c>
      <c r="D98" s="7">
        <v>6996000</v>
      </c>
      <c r="E98" s="7">
        <f>Tabell1[[#This Row],[Bud. 2018]]-Tabell1[[#This Row],[Regn. 2018]]</f>
        <v>6196618</v>
      </c>
      <c r="F98" s="7">
        <v>11035525</v>
      </c>
      <c r="G98" s="7">
        <v>15904000</v>
      </c>
      <c r="H98" s="7">
        <f>Tabell1[[#This Row],[Budsjett t.o.m. 2018]]-Tabell1[[#This Row],[Regn. t.o.m 2018]]</f>
        <v>4868475</v>
      </c>
      <c r="I98" s="8" t="s">
        <v>123</v>
      </c>
      <c r="J98" s="7">
        <v>15904000</v>
      </c>
      <c r="K98" s="7">
        <f>Tabell1[[#This Row],[Gjeldende vedtatt total budsjett-ramme]]-Tabell1[[#This Row],[Regn. t.o.m 2018]]</f>
        <v>4868475</v>
      </c>
      <c r="L98" s="7">
        <v>15904000</v>
      </c>
      <c r="M98" s="3" t="s">
        <v>283</v>
      </c>
    </row>
    <row r="99" spans="1:13" ht="42.75" x14ac:dyDescent="0.45">
      <c r="A99" s="5">
        <v>59674</v>
      </c>
      <c r="B99" s="9" t="s">
        <v>28</v>
      </c>
      <c r="C99" s="7">
        <v>34409</v>
      </c>
      <c r="D99" s="7">
        <v>1551000</v>
      </c>
      <c r="E99" s="7">
        <f>Tabell1[[#This Row],[Bud. 2018]]-Tabell1[[#This Row],[Regn. 2018]]</f>
        <v>1516591</v>
      </c>
      <c r="F99" s="7">
        <v>2026047</v>
      </c>
      <c r="G99" s="7">
        <v>4156000</v>
      </c>
      <c r="H99" s="7">
        <f>Tabell1[[#This Row],[Budsjett t.o.m. 2018]]-Tabell1[[#This Row],[Regn. t.o.m 2018]]</f>
        <v>2129953</v>
      </c>
      <c r="I99" s="8" t="s">
        <v>124</v>
      </c>
      <c r="J99" s="7">
        <v>20950000</v>
      </c>
      <c r="K99" s="7">
        <f>Tabell1[[#This Row],[Gjeldende vedtatt total budsjett-ramme]]-Tabell1[[#This Row],[Regn. t.o.m 2018]]</f>
        <v>18923953</v>
      </c>
      <c r="L99" s="7">
        <v>11006000</v>
      </c>
      <c r="M99" s="3" t="s">
        <v>283</v>
      </c>
    </row>
    <row r="100" spans="1:13" ht="28.5" x14ac:dyDescent="0.45">
      <c r="A100" s="5">
        <v>59682</v>
      </c>
      <c r="B100" s="9" t="s">
        <v>249</v>
      </c>
      <c r="C100" s="7">
        <v>0</v>
      </c>
      <c r="D100" s="7">
        <v>0</v>
      </c>
      <c r="E100" s="7">
        <f>Tabell1[[#This Row],[Bud. 2018]]-Tabell1[[#This Row],[Regn. 2018]]</f>
        <v>0</v>
      </c>
      <c r="F100" s="7">
        <v>10259747</v>
      </c>
      <c r="G100" s="7">
        <v>10251000</v>
      </c>
      <c r="H100" s="7">
        <f>Tabell1[[#This Row],[Budsjett t.o.m. 2018]]-Tabell1[[#This Row],[Regn. t.o.m 2018]]</f>
        <v>-8747</v>
      </c>
      <c r="I100" s="8"/>
      <c r="J100" s="7">
        <v>10251000</v>
      </c>
      <c r="K100" s="7">
        <f>Tabell1[[#This Row],[Gjeldende vedtatt total budsjett-ramme]]-Tabell1[[#This Row],[Regn. t.o.m 2018]]</f>
        <v>-8747</v>
      </c>
      <c r="L100" s="7">
        <v>10251000</v>
      </c>
      <c r="M100" s="3" t="s">
        <v>235</v>
      </c>
    </row>
    <row r="101" spans="1:13" ht="28.5" x14ac:dyDescent="0.45">
      <c r="A101" s="5">
        <v>59685</v>
      </c>
      <c r="B101" s="9" t="s">
        <v>56</v>
      </c>
      <c r="C101" s="7">
        <v>1234704</v>
      </c>
      <c r="D101" s="7">
        <v>6924000</v>
      </c>
      <c r="E101" s="7">
        <f>Tabell1[[#This Row],[Bud. 2018]]-Tabell1[[#This Row],[Regn. 2018]]</f>
        <v>5689296</v>
      </c>
      <c r="F101" s="7">
        <v>1756016</v>
      </c>
      <c r="G101" s="7">
        <v>6924000</v>
      </c>
      <c r="H101" s="7">
        <f>Tabell1[[#This Row],[Budsjett t.o.m. 2018]]-Tabell1[[#This Row],[Regn. t.o.m 2018]]</f>
        <v>5167984</v>
      </c>
      <c r="I101" s="8" t="s">
        <v>125</v>
      </c>
      <c r="J101" s="7">
        <v>13848000</v>
      </c>
      <c r="K101" s="7">
        <f>Tabell1[[#This Row],[Gjeldende vedtatt total budsjett-ramme]]-Tabell1[[#This Row],[Regn. t.o.m 2018]]</f>
        <v>12091984</v>
      </c>
      <c r="L101" s="7">
        <v>13848000</v>
      </c>
      <c r="M101" s="3" t="s">
        <v>283</v>
      </c>
    </row>
    <row r="102" spans="1:13" ht="28.5" x14ac:dyDescent="0.45">
      <c r="A102" s="5">
        <v>59901</v>
      </c>
      <c r="B102" s="9" t="s">
        <v>70</v>
      </c>
      <c r="C102" s="7">
        <v>1004486</v>
      </c>
      <c r="D102" s="7">
        <v>1200000</v>
      </c>
      <c r="E102" s="7">
        <f>Tabell1[[#This Row],[Bud. 2018]]-Tabell1[[#This Row],[Regn. 2018]]</f>
        <v>195514</v>
      </c>
      <c r="F102" s="7"/>
      <c r="G102" s="7"/>
      <c r="H102" s="7"/>
      <c r="I102" s="8"/>
      <c r="J102" s="7"/>
      <c r="K102" s="7"/>
      <c r="L102" s="7"/>
      <c r="M102" s="3" t="s">
        <v>222</v>
      </c>
    </row>
    <row r="103" spans="1:13" ht="71.25" x14ac:dyDescent="0.45">
      <c r="B103" s="9" t="s">
        <v>14</v>
      </c>
      <c r="C103" s="7">
        <v>2641985</v>
      </c>
      <c r="D103" s="7">
        <v>3109000</v>
      </c>
      <c r="E103" s="7">
        <f>Tabell1[[#This Row],[Bud. 2018]]-Tabell1[[#This Row],[Regn. 2018]]</f>
        <v>467015</v>
      </c>
      <c r="F103" s="7"/>
      <c r="G103" s="7"/>
      <c r="H103" s="7"/>
      <c r="I103" s="8"/>
      <c r="J103" s="7"/>
      <c r="K103" s="7"/>
      <c r="L103" s="7"/>
      <c r="M103" s="3" t="s">
        <v>134</v>
      </c>
    </row>
    <row r="104" spans="1:13" ht="28.5" x14ac:dyDescent="0.45">
      <c r="B104" s="9" t="s">
        <v>8</v>
      </c>
      <c r="C104" s="7">
        <v>2401235</v>
      </c>
      <c r="D104" s="7">
        <v>2500000</v>
      </c>
      <c r="E104" s="7">
        <f>Tabell1[[#This Row],[Bud. 2018]]-Tabell1[[#This Row],[Regn. 2018]]</f>
        <v>98765</v>
      </c>
      <c r="F104" s="7"/>
      <c r="G104" s="7"/>
      <c r="H104" s="7"/>
      <c r="I104" s="8"/>
      <c r="J104" s="7"/>
      <c r="K104" s="7"/>
      <c r="L104" s="7"/>
      <c r="M104" s="3" t="s">
        <v>127</v>
      </c>
    </row>
    <row r="105" spans="1:13" ht="28.5" x14ac:dyDescent="0.45">
      <c r="B105" s="9" t="s">
        <v>6</v>
      </c>
      <c r="C105" s="7">
        <v>1232284</v>
      </c>
      <c r="D105" s="7">
        <v>1300000</v>
      </c>
      <c r="E105" s="7">
        <f>Tabell1[[#This Row],[Bud. 2018]]-Tabell1[[#This Row],[Regn. 2018]]</f>
        <v>67716</v>
      </c>
      <c r="F105" s="7"/>
      <c r="G105" s="7"/>
      <c r="H105" s="7"/>
      <c r="I105" s="8"/>
      <c r="J105" s="7"/>
      <c r="K105" s="7"/>
      <c r="L105" s="7"/>
      <c r="M105" s="3" t="s">
        <v>126</v>
      </c>
    </row>
    <row r="106" spans="1:13" ht="57" x14ac:dyDescent="0.45">
      <c r="B106" s="9" t="s">
        <v>10</v>
      </c>
      <c r="C106" s="7">
        <v>2549256</v>
      </c>
      <c r="D106" s="7">
        <v>1650000</v>
      </c>
      <c r="E106" s="7">
        <f>Tabell1[[#This Row],[Bud. 2018]]-Tabell1[[#This Row],[Regn. 2018]]</f>
        <v>-899256</v>
      </c>
      <c r="F106" s="7"/>
      <c r="G106" s="7"/>
      <c r="H106" s="7"/>
      <c r="I106" s="8"/>
      <c r="J106" s="7"/>
      <c r="K106" s="7"/>
      <c r="L106" s="7"/>
      <c r="M106" s="3" t="s">
        <v>131</v>
      </c>
    </row>
    <row r="107" spans="1:13" ht="57" x14ac:dyDescent="0.45">
      <c r="B107" s="9" t="s">
        <v>7</v>
      </c>
      <c r="C107" s="7">
        <v>2530784</v>
      </c>
      <c r="D107" s="7">
        <v>1700000</v>
      </c>
      <c r="E107" s="7">
        <f>Tabell1[[#This Row],[Bud. 2018]]-Tabell1[[#This Row],[Regn. 2018]]</f>
        <v>-830784</v>
      </c>
      <c r="F107" s="7"/>
      <c r="G107" s="7"/>
      <c r="H107" s="7"/>
      <c r="I107" s="8"/>
      <c r="J107" s="7"/>
      <c r="K107" s="7"/>
      <c r="L107" s="7"/>
      <c r="M107" s="3" t="s">
        <v>130</v>
      </c>
    </row>
    <row r="108" spans="1:13" ht="42.75" x14ac:dyDescent="0.45">
      <c r="B108" s="9" t="s">
        <v>11</v>
      </c>
      <c r="C108" s="7">
        <f>263344+643463</f>
        <v>906807</v>
      </c>
      <c r="D108" s="7">
        <f>263000+103000</f>
        <v>366000</v>
      </c>
      <c r="E108" s="7">
        <f>Tabell1[[#This Row],[Bud. 2018]]-Tabell1[[#This Row],[Regn. 2018]]</f>
        <v>-540807</v>
      </c>
      <c r="F108" s="7"/>
      <c r="G108" s="7"/>
      <c r="H108" s="7"/>
      <c r="I108" s="8"/>
      <c r="J108" s="7"/>
      <c r="K108" s="7"/>
      <c r="L108" s="7"/>
      <c r="M108" s="3" t="s">
        <v>155</v>
      </c>
    </row>
    <row r="109" spans="1:13" ht="75" customHeight="1" x14ac:dyDescent="0.45">
      <c r="B109" s="9" t="s">
        <v>12</v>
      </c>
      <c r="C109" s="7">
        <v>1954435</v>
      </c>
      <c r="D109" s="7">
        <v>2000000</v>
      </c>
      <c r="E109" s="7">
        <f>Tabell1[[#This Row],[Bud. 2018]]-Tabell1[[#This Row],[Regn. 2018]]</f>
        <v>45565</v>
      </c>
      <c r="F109" s="7"/>
      <c r="G109" s="7"/>
      <c r="H109" s="7"/>
      <c r="I109" s="8"/>
      <c r="J109" s="7"/>
      <c r="K109" s="7"/>
      <c r="L109" s="7"/>
      <c r="M109" s="3" t="s">
        <v>132</v>
      </c>
    </row>
    <row r="110" spans="1:13" ht="57" x14ac:dyDescent="0.45">
      <c r="B110" s="9" t="s">
        <v>13</v>
      </c>
      <c r="C110" s="7">
        <v>4350639</v>
      </c>
      <c r="D110" s="7">
        <v>4550000</v>
      </c>
      <c r="E110" s="7">
        <f>Tabell1[[#This Row],[Bud. 2018]]-Tabell1[[#This Row],[Regn. 2018]]</f>
        <v>199361</v>
      </c>
      <c r="F110" s="7"/>
      <c r="G110" s="7"/>
      <c r="H110" s="7"/>
      <c r="I110" s="8"/>
      <c r="J110" s="7"/>
      <c r="K110" s="7"/>
      <c r="L110" s="7"/>
      <c r="M110" s="3" t="s">
        <v>133</v>
      </c>
    </row>
    <row r="111" spans="1:13" ht="85.5" x14ac:dyDescent="0.45">
      <c r="B111" s="9" t="s">
        <v>9</v>
      </c>
      <c r="C111" s="7">
        <f>6560949+296983</f>
        <v>6857932</v>
      </c>
      <c r="D111" s="7">
        <v>6200000</v>
      </c>
      <c r="E111" s="7">
        <f>Tabell1[[#This Row],[Bud. 2018]]-Tabell1[[#This Row],[Regn. 2018]]</f>
        <v>-657932</v>
      </c>
      <c r="F111" s="7"/>
      <c r="G111" s="7"/>
      <c r="H111" s="7"/>
      <c r="I111" s="8"/>
      <c r="J111" s="7"/>
      <c r="K111" s="7"/>
      <c r="L111" s="7"/>
      <c r="M111" s="3" t="s">
        <v>128</v>
      </c>
    </row>
    <row r="112" spans="1:13" ht="71.25" x14ac:dyDescent="0.45">
      <c r="A112" s="11" t="s">
        <v>250</v>
      </c>
      <c r="B112" s="9" t="s">
        <v>251</v>
      </c>
      <c r="C112" s="7">
        <v>1102481</v>
      </c>
      <c r="D112" s="7">
        <v>1243000</v>
      </c>
      <c r="E112" s="7">
        <f>Tabell1[[#This Row],[Bud. 2018]]-Tabell1[[#This Row],[Regn. 2018]]</f>
        <v>140519</v>
      </c>
      <c r="F112" s="7">
        <v>2852418</v>
      </c>
      <c r="G112" s="7">
        <v>3218000</v>
      </c>
      <c r="H112" s="7">
        <f>Tabell1[[#This Row],[Budsjett t.o.m. 2018]]-Tabell1[[#This Row],[Regn. t.o.m 2018]]</f>
        <v>365582</v>
      </c>
      <c r="I112" s="8"/>
      <c r="J112" s="7">
        <v>3218000</v>
      </c>
      <c r="K112" s="7">
        <f>Tabell1[[#This Row],[Gjeldende vedtatt total budsjett-ramme]]-Tabell1[[#This Row],[Regn. t.o.m 2018]]</f>
        <v>365582</v>
      </c>
      <c r="L112" s="7">
        <v>3218000</v>
      </c>
      <c r="M112" s="3" t="s">
        <v>268</v>
      </c>
    </row>
    <row r="113" spans="1:13" ht="71.25" x14ac:dyDescent="0.45">
      <c r="A113" s="11" t="s">
        <v>252</v>
      </c>
      <c r="B113" s="9" t="s">
        <v>253</v>
      </c>
      <c r="C113" s="7">
        <v>0</v>
      </c>
      <c r="D113" s="7">
        <v>0</v>
      </c>
      <c r="E113" s="7">
        <f>Tabell1[[#This Row],[Bud. 2018]]-Tabell1[[#This Row],[Regn. 2018]]</f>
        <v>0</v>
      </c>
      <c r="F113" s="7">
        <v>2181927</v>
      </c>
      <c r="G113" s="7">
        <v>2206000</v>
      </c>
      <c r="H113" s="7">
        <f>Tabell1[[#This Row],[Budsjett t.o.m. 2018]]-Tabell1[[#This Row],[Regn. t.o.m 2018]]</f>
        <v>24073</v>
      </c>
      <c r="I113" s="8"/>
      <c r="J113" s="7">
        <v>2206000</v>
      </c>
      <c r="K113" s="7">
        <f>Tabell1[[#This Row],[Gjeldende vedtatt total budsjett-ramme]]-Tabell1[[#This Row],[Regn. t.o.m 2018]]</f>
        <v>24073</v>
      </c>
      <c r="L113" s="7">
        <v>2206000</v>
      </c>
      <c r="M113" s="3" t="s">
        <v>268</v>
      </c>
    </row>
    <row r="114" spans="1:13" ht="71.25" x14ac:dyDescent="0.45">
      <c r="A114" s="11" t="s">
        <v>254</v>
      </c>
      <c r="B114" s="9" t="s">
        <v>255</v>
      </c>
      <c r="C114" s="7">
        <v>224123</v>
      </c>
      <c r="D114" s="7">
        <v>212000</v>
      </c>
      <c r="E114" s="7">
        <f>Tabell1[[#This Row],[Bud. 2018]]-Tabell1[[#This Row],[Regn. 2018]]</f>
        <v>-12123</v>
      </c>
      <c r="F114" s="7">
        <v>575998</v>
      </c>
      <c r="G114" s="7">
        <v>609000</v>
      </c>
      <c r="H114" s="7">
        <f>Tabell1[[#This Row],[Budsjett t.o.m. 2018]]-Tabell1[[#This Row],[Regn. t.o.m 2018]]</f>
        <v>33002</v>
      </c>
      <c r="I114" s="8"/>
      <c r="J114" s="7">
        <v>609000</v>
      </c>
      <c r="K114" s="7">
        <f>Tabell1[[#This Row],[Gjeldende vedtatt total budsjett-ramme]]-Tabell1[[#This Row],[Regn. t.o.m 2018]]</f>
        <v>33002</v>
      </c>
      <c r="L114" s="7">
        <v>609000</v>
      </c>
      <c r="M114" s="3" t="s">
        <v>268</v>
      </c>
    </row>
    <row r="115" spans="1:13" ht="71.25" x14ac:dyDescent="0.45">
      <c r="A115" s="11" t="s">
        <v>256</v>
      </c>
      <c r="B115" s="9" t="s">
        <v>257</v>
      </c>
      <c r="C115" s="7">
        <v>1196587</v>
      </c>
      <c r="D115" s="7">
        <v>1194000</v>
      </c>
      <c r="E115" s="7">
        <f>Tabell1[[#This Row],[Bud. 2018]]-Tabell1[[#This Row],[Regn. 2018]]</f>
        <v>-2587</v>
      </c>
      <c r="F115" s="7">
        <v>3538096</v>
      </c>
      <c r="G115" s="7">
        <v>3774000</v>
      </c>
      <c r="H115" s="7">
        <f>Tabell1[[#This Row],[Budsjett t.o.m. 2018]]-Tabell1[[#This Row],[Regn. t.o.m 2018]]</f>
        <v>235904</v>
      </c>
      <c r="I115" s="8"/>
      <c r="J115" s="7">
        <v>3774000</v>
      </c>
      <c r="K115" s="7">
        <f>Tabell1[[#This Row],[Gjeldende vedtatt total budsjett-ramme]]-Tabell1[[#This Row],[Regn. t.o.m 2018]]</f>
        <v>235904</v>
      </c>
      <c r="L115" s="7">
        <v>3774000</v>
      </c>
      <c r="M115" s="3" t="s">
        <v>268</v>
      </c>
    </row>
    <row r="116" spans="1:13" ht="71.25" x14ac:dyDescent="0.45">
      <c r="A116" s="11" t="s">
        <v>258</v>
      </c>
      <c r="B116" s="9" t="s">
        <v>259</v>
      </c>
      <c r="C116" s="7">
        <v>0</v>
      </c>
      <c r="D116" s="7">
        <v>0</v>
      </c>
      <c r="E116" s="7">
        <f>Tabell1[[#This Row],[Bud. 2018]]-Tabell1[[#This Row],[Regn. 2018]]</f>
        <v>0</v>
      </c>
      <c r="F116" s="7">
        <v>863000</v>
      </c>
      <c r="G116" s="7">
        <v>863000</v>
      </c>
      <c r="H116" s="7">
        <f>Tabell1[[#This Row],[Budsjett t.o.m. 2018]]-Tabell1[[#This Row],[Regn. t.o.m 2018]]</f>
        <v>0</v>
      </c>
      <c r="I116" s="8"/>
      <c r="J116" s="7">
        <v>863000</v>
      </c>
      <c r="K116" s="7">
        <f>Tabell1[[#This Row],[Gjeldende vedtatt total budsjett-ramme]]-Tabell1[[#This Row],[Regn. t.o.m 2018]]</f>
        <v>0</v>
      </c>
      <c r="L116" s="7">
        <v>863000</v>
      </c>
      <c r="M116" s="3" t="s">
        <v>268</v>
      </c>
    </row>
    <row r="117" spans="1:13" ht="71.25" x14ac:dyDescent="0.45">
      <c r="A117" s="11" t="s">
        <v>260</v>
      </c>
      <c r="B117" s="9" t="s">
        <v>261</v>
      </c>
      <c r="C117" s="7">
        <v>0</v>
      </c>
      <c r="D117" s="7">
        <v>0</v>
      </c>
      <c r="E117" s="7">
        <f>Tabell1[[#This Row],[Bud. 2018]]-Tabell1[[#This Row],[Regn. 2018]]</f>
        <v>0</v>
      </c>
      <c r="F117" s="7">
        <v>1637101</v>
      </c>
      <c r="G117" s="7">
        <v>1500000</v>
      </c>
      <c r="H117" s="7">
        <f>Tabell1[[#This Row],[Budsjett t.o.m. 2018]]-Tabell1[[#This Row],[Regn. t.o.m 2018]]</f>
        <v>-137101</v>
      </c>
      <c r="I117" s="8"/>
      <c r="J117" s="7">
        <v>1500000</v>
      </c>
      <c r="K117" s="7">
        <f>Tabell1[[#This Row],[Gjeldende vedtatt total budsjett-ramme]]-Tabell1[[#This Row],[Regn. t.o.m 2018]]</f>
        <v>-137101</v>
      </c>
      <c r="L117" s="7">
        <v>1500000</v>
      </c>
      <c r="M117" s="3" t="s">
        <v>268</v>
      </c>
    </row>
    <row r="118" spans="1:13" ht="71.25" x14ac:dyDescent="0.45">
      <c r="A118" s="11" t="s">
        <v>262</v>
      </c>
      <c r="B118" s="9" t="s">
        <v>263</v>
      </c>
      <c r="C118" s="7">
        <v>347500</v>
      </c>
      <c r="D118" s="7">
        <v>278000</v>
      </c>
      <c r="E118" s="7">
        <f>Tabell1[[#This Row],[Bud. 2018]]-Tabell1[[#This Row],[Regn. 2018]]</f>
        <v>-69500</v>
      </c>
      <c r="F118" s="7">
        <v>4692195</v>
      </c>
      <c r="G118" s="7">
        <v>4681000</v>
      </c>
      <c r="H118" s="7">
        <f>Tabell1[[#This Row],[Budsjett t.o.m. 2018]]-Tabell1[[#This Row],[Regn. t.o.m 2018]]</f>
        <v>-11195</v>
      </c>
      <c r="I118" s="8"/>
      <c r="J118" s="7">
        <v>4681000</v>
      </c>
      <c r="K118" s="7">
        <f>Tabell1[[#This Row],[Gjeldende vedtatt total budsjett-ramme]]-Tabell1[[#This Row],[Regn. t.o.m 2018]]</f>
        <v>-11195</v>
      </c>
      <c r="L118" s="7">
        <v>4681000</v>
      </c>
      <c r="M118" s="3" t="s">
        <v>268</v>
      </c>
    </row>
    <row r="119" spans="1:13" ht="71.25" x14ac:dyDescent="0.45">
      <c r="A119" s="11" t="s">
        <v>264</v>
      </c>
      <c r="B119" s="9" t="s">
        <v>265</v>
      </c>
      <c r="C119" s="7">
        <v>0</v>
      </c>
      <c r="D119" s="7">
        <v>0</v>
      </c>
      <c r="E119" s="7">
        <f>Tabell1[[#This Row],[Bud. 2018]]-Tabell1[[#This Row],[Regn. 2018]]</f>
        <v>0</v>
      </c>
      <c r="F119" s="7">
        <v>182520</v>
      </c>
      <c r="G119" s="7">
        <v>187000</v>
      </c>
      <c r="H119" s="7">
        <f>Tabell1[[#This Row],[Budsjett t.o.m. 2018]]-Tabell1[[#This Row],[Regn. t.o.m 2018]]</f>
        <v>4480</v>
      </c>
      <c r="I119" s="8"/>
      <c r="J119" s="7">
        <v>187000</v>
      </c>
      <c r="K119" s="7">
        <f>Tabell1[[#This Row],[Gjeldende vedtatt total budsjett-ramme]]-Tabell1[[#This Row],[Regn. t.o.m 2018]]</f>
        <v>4480</v>
      </c>
      <c r="L119" s="7">
        <v>187000</v>
      </c>
      <c r="M119" s="3" t="s">
        <v>268</v>
      </c>
    </row>
    <row r="120" spans="1:13" ht="71.25" x14ac:dyDescent="0.45">
      <c r="A120" s="11" t="s">
        <v>266</v>
      </c>
      <c r="B120" s="9" t="s">
        <v>267</v>
      </c>
      <c r="C120" s="7">
        <v>0</v>
      </c>
      <c r="D120" s="7">
        <v>0</v>
      </c>
      <c r="E120" s="7">
        <f>Tabell1[[#This Row],[Bud. 2018]]-Tabell1[[#This Row],[Regn. 2018]]</f>
        <v>0</v>
      </c>
      <c r="F120" s="7">
        <v>382278</v>
      </c>
      <c r="G120" s="7">
        <v>392000</v>
      </c>
      <c r="H120" s="7">
        <f>Tabell1[[#This Row],[Budsjett t.o.m. 2018]]-Tabell1[[#This Row],[Regn. t.o.m 2018]]</f>
        <v>9722</v>
      </c>
      <c r="I120" s="8"/>
      <c r="J120" s="7">
        <v>392000</v>
      </c>
      <c r="K120" s="7">
        <f>Tabell1[[#This Row],[Gjeldende vedtatt total budsjett-ramme]]-Tabell1[[#This Row],[Regn. t.o.m 2018]]</f>
        <v>9722</v>
      </c>
      <c r="L120" s="7">
        <v>392000</v>
      </c>
      <c r="M120" s="3" t="s">
        <v>268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enerelt Dokument" ma:contentTypeID="0x0101002FCFC04E42A94B7DBCB7F99CB26DAA8F00F90C9789F051394CB1626D59C06AF802" ma:contentTypeVersion="17" ma:contentTypeDescription="Opprett et nytt dokument." ma:contentTypeScope="" ma:versionID="ee99602d1701f36e11f796aa914fd0bd">
  <xsd:schema xmlns:xsd="http://www.w3.org/2001/XMLSchema" xmlns:xs="http://www.w3.org/2001/XMLSchema" xmlns:p="http://schemas.microsoft.com/office/2006/metadata/properties" xmlns:ns2="794c3c5d-c895-4bbc-9fa9-68cb0286fc09" targetNamespace="http://schemas.microsoft.com/office/2006/metadata/properties" ma:root="true" ma:fieldsID="9721c0a47265d8a052f0b7550af43e57" ns2:_="">
    <xsd:import namespace="794c3c5d-c895-4bbc-9fa9-68cb0286fc09"/>
    <xsd:element name="properties">
      <xsd:complexType>
        <xsd:sequence>
          <xsd:element name="documentManagement">
            <xsd:complexType>
              <xsd:all>
                <xsd:element ref="ns2:e1b907b033994e61a4099ee33a8e7e32" minOccurs="0"/>
                <xsd:element ref="ns2:TaxCatchAll" minOccurs="0"/>
                <xsd:element ref="ns2:TaxCatchAllLabel" minOccurs="0"/>
                <xsd:element ref="ns2:k08603c6bbc54e11ba45d8b1cdafe321" minOccurs="0"/>
                <xsd:element ref="ns2:aef19d3751d441418bccbe26e3245c73" minOccurs="0"/>
                <xsd:element ref="ns2:SK_Responsible" minOccurs="0"/>
                <xsd:element ref="ns2:SK_Archive" minOccurs="0"/>
                <xsd:element ref="ns2:SK_CaseNumber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c3c5d-c895-4bbc-9fa9-68cb0286fc09" elementFormDefault="qualified">
    <xsd:import namespace="http://schemas.microsoft.com/office/2006/documentManagement/types"/>
    <xsd:import namespace="http://schemas.microsoft.com/office/infopath/2007/PartnerControls"/>
    <xsd:element name="e1b907b033994e61a4099ee33a8e7e32" ma:index="8" nillable="true" ma:taxonomy="true" ma:internalName="e1b907b033994e61a4099ee33a8e7e32" ma:taxonomyFieldName="SK_Business" ma:displayName="Virksomhet" ma:readOnly="false" ma:fieldId="{e1b907b0-3399-4e61-a409-9ee33a8e7e32}" ma:sspId="9485d146-a20c-4888-98eb-82bcb0367e97" ma:termSetId="ef365097-0dbb-4563-874f-db357041e1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e6abe0bd-dd99-435e-b129-0ae513018391}" ma:internalName="TaxCatchAll" ma:showField="CatchAllData" ma:web="8ecae292-1989-4559-ba25-11308bda03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e6abe0bd-dd99-435e-b129-0ae513018391}" ma:internalName="TaxCatchAllLabel" ma:readOnly="true" ma:showField="CatchAllDataLabel" ma:web="8ecae292-1989-4559-ba25-11308bda03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08603c6bbc54e11ba45d8b1cdafe321" ma:index="12" nillable="true" ma:taxonomy="true" ma:internalName="k08603c6bbc54e11ba45d8b1cdafe321" ma:taxonomyFieldName="SK_DocumentType" ma:displayName="Dokumenttype" ma:readOnly="false" ma:fieldId="{408603c6-bbc5-4e11-ba45-d8b1cdafe321}" ma:sspId="9485d146-a20c-4888-98eb-82bcb0367e97" ma:termSetId="691c50d1-48f7-45ee-ab93-7b9bbab155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ef19d3751d441418bccbe26e3245c73" ma:index="14" nillable="true" ma:taxonomy="true" ma:internalName="aef19d3751d441418bccbe26e3245c73" ma:taxonomyFieldName="SK_Status" ma:displayName="Status" ma:fieldId="{aef19d37-51d4-4141-8bcc-be26e3245c73}" ma:sspId="9485d146-a20c-4888-98eb-82bcb0367e97" ma:termSetId="67d0883c-aada-44f4-a956-8c3a268153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K_Responsible" ma:index="16" nillable="true" ma:displayName="Ansvarlig" ma:list="UserInfo" ma:SharePointGroup="0" ma:internalName="SK_Responsibl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K_Archive" ma:index="17" nillable="true" ma:displayName="Arkivverdig" ma:default="0" ma:internalName="SK_Archive">
      <xsd:simpleType>
        <xsd:restriction base="dms:Boolean"/>
      </xsd:simpleType>
    </xsd:element>
    <xsd:element name="SK_CaseNumber" ma:index="18" nillable="true" ma:displayName="Saksnummer" ma:internalName="SK_CaseNumber">
      <xsd:simpleType>
        <xsd:restriction base="dms:Text"/>
      </xsd:simpleType>
    </xsd:element>
    <xsd:element name="TaxKeywordTaxHTField" ma:index="19" nillable="true" ma:taxonomy="true" ma:internalName="TaxKeywordTaxHTField" ma:taxonomyFieldName="TaxKeyword" ma:displayName="Organisasjonsnøkkelord" ma:fieldId="{23f27201-bee3-471e-b2e7-b64fd8b7ca38}" ma:taxonomyMulti="true" ma:sspId="9485d146-a20c-4888-98eb-82bcb0367e9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K_Responsible xmlns="794c3c5d-c895-4bbc-9fa9-68cb0286fc09">
      <UserInfo>
        <DisplayName/>
        <AccountId xsi:nil="true"/>
        <AccountType/>
      </UserInfo>
    </SK_Responsible>
    <SK_CaseNumber xmlns="794c3c5d-c895-4bbc-9fa9-68cb0286fc09" xsi:nil="true"/>
    <TaxKeywordTaxHTField xmlns="794c3c5d-c895-4bbc-9fa9-68cb0286fc09">
      <Terms xmlns="http://schemas.microsoft.com/office/infopath/2007/PartnerControls"/>
    </TaxKeywordTaxHTField>
    <e1b907b033994e61a4099ee33a8e7e32 xmlns="794c3c5d-c895-4bbc-9fa9-68cb0286fc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Samfunnsutvikling</TermName>
          <TermId xmlns="http://schemas.microsoft.com/office/infopath/2007/PartnerControls">5a9a4516-4016-4a13-bac2-3982bdd91dc1</TermId>
        </TermInfo>
      </Terms>
    </e1b907b033994e61a4099ee33a8e7e32>
    <aef19d3751d441418bccbe26e3245c73 xmlns="794c3c5d-c895-4bbc-9fa9-68cb0286fc09">
      <Terms xmlns="http://schemas.microsoft.com/office/infopath/2007/PartnerControls"/>
    </aef19d3751d441418bccbe26e3245c73>
    <k08603c6bbc54e11ba45d8b1cdafe321 xmlns="794c3c5d-c895-4bbc-9fa9-68cb0286fc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Budsjett</TermName>
          <TermId xmlns="http://schemas.microsoft.com/office/infopath/2007/PartnerControls">072f2722-cfa3-42a1-a385-edf9a91d4a0b</TermId>
        </TermInfo>
      </Terms>
    </k08603c6bbc54e11ba45d8b1cdafe321>
    <TaxCatchAll xmlns="794c3c5d-c895-4bbc-9fa9-68cb0286fc09">
      <Value>35</Value>
      <Value>25</Value>
    </TaxCatchAll>
    <SK_Archive xmlns="794c3c5d-c895-4bbc-9fa9-68cb0286fc09">false</SK_Archive>
  </documentManagement>
</p:properties>
</file>

<file path=customXml/item5.xml><?xml version="1.0" encoding="utf-8"?>
<?mso-contentType ?>
<SharedContentType xmlns="Microsoft.SharePoint.Taxonomy.ContentTypeSync" SourceId="9485d146-a20c-4888-98eb-82bcb0367e97" ContentTypeId="0x0101002FCFC04E42A94B7DBCB7F99CB26DAA8F" PreviousValue="false"/>
</file>

<file path=customXml/itemProps1.xml><?xml version="1.0" encoding="utf-8"?>
<ds:datastoreItem xmlns:ds="http://schemas.openxmlformats.org/officeDocument/2006/customXml" ds:itemID="{86235BBC-9F0D-4289-B51F-BCAFDD1CB6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B6DCC7-EB63-4D48-A02B-6B575310F3B7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89F00EF2-9A47-485A-99F0-4EA8E9C480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4c3c5d-c895-4bbc-9fa9-68cb0286fc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F3EDB69-3233-4C23-98EA-135F4BDB78E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794c3c5d-c895-4bbc-9fa9-68cb0286fc09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E986DA36-FD0E-44C2-86FF-E984A82C60E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Sheet0</vt:lpstr>
      <vt:lpstr>Sheet0!Utskriftsområde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Eman Tacklami</cp:lastModifiedBy>
  <cp:lastPrinted>2019-04-24T06:39:37Z</cp:lastPrinted>
  <dcterms:created xsi:type="dcterms:W3CDTF">2018-10-07T11:09:16Z</dcterms:created>
  <dcterms:modified xsi:type="dcterms:W3CDTF">2019-04-24T17:54:06Z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0x0101002FCFC04E42A94B7DBCB7F99CB26DAA8F00F90C9789F051394CB1626D59C06AF802</vt:lpwstr>
  </property>
  <property fmtid="{D5CDD505-2E9C-101B-9397-08002B2CF9AE}" pid="3" name="TaxKeyword">
    <vt:lpwstr/>
  </property>
  <property fmtid="{D5CDD505-2E9C-101B-9397-08002B2CF9AE}" pid="4" name="SK_DocumentType">
    <vt:lpwstr>35;#Budsjett|072f2722-cfa3-42a1-a385-edf9a91d4a0b</vt:lpwstr>
  </property>
  <property fmtid="{D5CDD505-2E9C-101B-9397-08002B2CF9AE}" pid="5" name="SK_Status">
    <vt:lpwstr/>
  </property>
  <property fmtid="{D5CDD505-2E9C-101B-9397-08002B2CF9AE}" pid="6" name="SK_Business">
    <vt:lpwstr>25;#Samfunnsutvikling|5a9a4516-4016-4a13-bac2-3982bdd91dc1</vt:lpwstr>
  </property>
</Properties>
</file>